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SHR PATTERN 31.03.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<sst xmlns="http://schemas.openxmlformats.org/spreadsheetml/2006/main" count="586" uniqueCount="264">
  <si>
    <t xml:space="preserve">Number </t>
  </si>
  <si>
    <t xml:space="preserve">Number of </t>
  </si>
  <si>
    <t>Cate-</t>
  </si>
  <si>
    <t xml:space="preserve">Total </t>
  </si>
  <si>
    <t>gory</t>
  </si>
  <si>
    <t>Number of</t>
  </si>
  <si>
    <t>Shares</t>
  </si>
  <si>
    <t>(A)</t>
  </si>
  <si>
    <t>Indian</t>
  </si>
  <si>
    <t>(a)</t>
  </si>
  <si>
    <t>Individuals/Hindu Undivided Family</t>
  </si>
  <si>
    <t>(b)</t>
  </si>
  <si>
    <t>Central Government/State Government(s)</t>
  </si>
  <si>
    <t>(c)</t>
  </si>
  <si>
    <t>Bodies Corporate</t>
  </si>
  <si>
    <t>(d)</t>
  </si>
  <si>
    <t>Financial Institutions/Banks</t>
  </si>
  <si>
    <t>(e)</t>
  </si>
  <si>
    <t>Any Other (specify)</t>
  </si>
  <si>
    <t>Sub-Total (A)(1)</t>
  </si>
  <si>
    <t>Individuals(Non-Resident Individuals/</t>
  </si>
  <si>
    <t>Institutions</t>
  </si>
  <si>
    <t>Sub-Total (A)(2)</t>
  </si>
  <si>
    <t>(B)</t>
  </si>
  <si>
    <t>Mutual Funds/UTI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</si>
  <si>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</si>
  <si>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</si>
  <si>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</si>
  <si>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</si>
  <si>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</si>
  <si>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</si>
  <si>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</si>
  <si>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Sub-Total (B)(2)</t>
  </si>
  <si>
    <t>(C)</t>
  </si>
  <si>
    <t>GRAND TOTAL (A)+(B)+(C)</t>
  </si>
  <si>
    <t>Sr. No.</t>
  </si>
  <si>
    <t>Name of the Shareholder</t>
  </si>
  <si>
    <t>Statement at para (1)(a) above]</t>
  </si>
  <si>
    <t>Metals Centre Limited</t>
  </si>
  <si>
    <t>Eveready Industries India Limited</t>
  </si>
  <si>
    <t>locked-in</t>
  </si>
  <si>
    <t>shares</t>
  </si>
  <si>
    <t>N.A.</t>
  </si>
  <si>
    <t>(ADRs, GDRs, SDRs, etc.)</t>
  </si>
  <si>
    <t>outstanding</t>
  </si>
  <si>
    <t>DRs</t>
  </si>
  <si>
    <t xml:space="preserve">of </t>
  </si>
  <si>
    <t>Life Insurance Corporation of India</t>
  </si>
  <si>
    <t>General Insurance Corporation of India</t>
  </si>
  <si>
    <t>Foreign Bodies Corporate</t>
  </si>
  <si>
    <t>Brij Mohan Khaitan</t>
  </si>
  <si>
    <t>Kilburn Engineering Limited</t>
  </si>
  <si>
    <t>Dufflaghur Investments Limited</t>
  </si>
  <si>
    <t>Zen Industrial Services Limited</t>
  </si>
  <si>
    <t>Total</t>
  </si>
  <si>
    <t>Non-Resident Individuals</t>
  </si>
  <si>
    <t>Foreign National</t>
  </si>
  <si>
    <t>United Machine Co. Limited</t>
  </si>
  <si>
    <t>Sub-Total</t>
  </si>
  <si>
    <t>TOTAL</t>
  </si>
  <si>
    <t>Number</t>
  </si>
  <si>
    <t>of</t>
  </si>
  <si>
    <t>Non-Institutions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</si>
  <si>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</si>
  <si>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</si>
  <si>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</si>
  <si>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McLEOD  RUSSEL INDIA LIMITED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</si>
  <si>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</si>
  <si>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</si>
  <si>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</si>
  <si>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</si>
  <si>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</si>
  <si>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</si>
  <si>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</si>
  <si>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</si>
  <si>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</si>
  <si>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</si>
  <si>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</si>
  <si>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</si>
  <si>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</si>
  <si>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</si>
  <si>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holders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</si>
  <si>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</si>
  <si>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</si>
  <si>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</si>
  <si>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</si>
  <si>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</si>
  <si>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</si>
  <si>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</si>
  <si>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</si>
  <si>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</si>
  <si>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</si>
  <si>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r>
      <t>Promoter and Promoter Group</t>
    </r>
    <r>
      <rPr>
        <b/>
        <sz val="10"/>
        <rFont val="Calibri"/>
        <family val="2"/>
      </rPr>
      <t>²</t>
    </r>
  </si>
  <si>
    <t>Foreign</t>
  </si>
  <si>
    <t>Foreign Individuals]</t>
  </si>
  <si>
    <t xml:space="preserve">Total Shareholding of Promoter and </t>
  </si>
  <si>
    <t>Promoter Group (A)=(A)(1)+(A)(2)</t>
  </si>
  <si>
    <r>
      <t>Public shareholding</t>
    </r>
    <r>
      <rPr>
        <b/>
        <sz val="10"/>
        <rFont val="Trebuchet MS"/>
        <family val="2"/>
      </rPr>
      <t>³</t>
    </r>
  </si>
  <si>
    <t>Sub-Total (B)(I)</t>
  </si>
  <si>
    <t>[2]</t>
  </si>
  <si>
    <t>Individuals -</t>
  </si>
  <si>
    <t>i. Individual shareholders holding nominal</t>
  </si>
  <si>
    <t xml:space="preserve">  share capital up to Rs.1 lakh.</t>
  </si>
  <si>
    <t xml:space="preserve">ii. Individual shareholders holding nominal </t>
  </si>
  <si>
    <t xml:space="preserve">   share capital in excess of Rs.1 lakh.</t>
  </si>
  <si>
    <t>Total Public Shareholding (B)=(B)(1)+(B)(2)</t>
  </si>
  <si>
    <t>TOTAL (A)+(B)</t>
  </si>
  <si>
    <t xml:space="preserve">Shares held by Custodians and against which </t>
  </si>
  <si>
    <t>Depository Receipts have been issued</t>
  </si>
  <si>
    <t xml:space="preserve">As a % of </t>
  </si>
  <si>
    <t>As a % of</t>
  </si>
  <si>
    <t>grand total</t>
  </si>
  <si>
    <t>(A)+(B)+(C)</t>
  </si>
  <si>
    <t>Promoter and Promoter Group</t>
  </si>
  <si>
    <r>
      <t xml:space="preserve">Williamson Magor &amp; Co. Limited      </t>
    </r>
    <r>
      <rPr>
        <b/>
        <sz val="9"/>
        <rFont val="Arial"/>
        <family val="2"/>
      </rPr>
      <t xml:space="preserve"> </t>
    </r>
  </si>
  <si>
    <t>Persons acting in concert</t>
  </si>
  <si>
    <t xml:space="preserve">Sr. </t>
  </si>
  <si>
    <t>Name of Shareholder</t>
  </si>
  <si>
    <t xml:space="preserve">No. of </t>
  </si>
  <si>
    <t>No.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</si>
  <si>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</si>
  <si>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</si>
  <si>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</si>
  <si>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</si>
  <si>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</si>
  <si>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</si>
  <si>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</si>
  <si>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</si>
  <si>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</si>
  <si>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</si>
  <si>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</si>
  <si>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</si>
  <si>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</si>
  <si>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</si>
  <si>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Babcock Borsig Limited</t>
  </si>
  <si>
    <t>Nomura India Investment Fund  -  Mother Fund</t>
  </si>
  <si>
    <t>Credit Suisee (Singapore) Limited</t>
  </si>
  <si>
    <t>Deepak Khaitan</t>
  </si>
  <si>
    <t>Aditya Khaitan</t>
  </si>
  <si>
    <t>Barclays Capital Mauritius Limited</t>
  </si>
  <si>
    <t>BSE: 532654                  NSE: MCLEODRUSS               CSE: 10023930</t>
  </si>
  <si>
    <t>Name of the scrip, class of security:</t>
  </si>
  <si>
    <t>McLEOD RUSSEL EQUITY SHARES OF RS.5/- EACH</t>
  </si>
  <si>
    <t xml:space="preserve">in demat </t>
  </si>
  <si>
    <t>As % of</t>
  </si>
  <si>
    <t>form</t>
  </si>
  <si>
    <t>(A+B)</t>
  </si>
  <si>
    <t>%</t>
  </si>
  <si>
    <t>Clearing Member</t>
  </si>
  <si>
    <t>Public</t>
  </si>
  <si>
    <t>CLSA (Mauritius) Limited</t>
  </si>
  <si>
    <t xml:space="preserve">total (A)+(B)+(C) indicated in </t>
  </si>
  <si>
    <t>Sr.</t>
  </si>
  <si>
    <t>where underlying shares held by 'promoter/promoter group' are in excess of 1% of the total number of shares</t>
  </si>
  <si>
    <t>Name of the</t>
  </si>
  <si>
    <t>Type of outstanding</t>
  </si>
  <si>
    <t>DR Holder</t>
  </si>
  <si>
    <t>McLEOD RUSSEL INDIA LIMITED</t>
  </si>
  <si>
    <t xml:space="preserve">Scrip Code: </t>
  </si>
  <si>
    <t>Name of the Scrip, class of Security:</t>
  </si>
  <si>
    <t>BSE:532654     NSE:MCLEODRUSS     CSE:10023930</t>
  </si>
  <si>
    <t>Partly paid-up shares:-</t>
  </si>
  <si>
    <t xml:space="preserve">No. of partly </t>
  </si>
  <si>
    <t>paid-up shares</t>
  </si>
  <si>
    <t>As a % of total no. of partly paid-up shares</t>
  </si>
  <si>
    <t xml:space="preserve">As a % of total </t>
  </si>
  <si>
    <t xml:space="preserve">no. of shares </t>
  </si>
  <si>
    <t>of the company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</si>
  <si>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</si>
  <si>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</si>
  <si>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</si>
  <si>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</si>
  <si>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</si>
  <si>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</si>
  <si>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</si>
  <si>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</si>
  <si>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</si>
  <si>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</si>
  <si>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</si>
  <si>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</si>
  <si>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</si>
  <si>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Rs.54,72,78,675/-</t>
  </si>
  <si>
    <t>[divided into 10,94,55,735 Equity Shares of Rs.5/- each]</t>
  </si>
  <si>
    <t>Trusts</t>
  </si>
  <si>
    <t>NIL</t>
  </si>
  <si>
    <t>"(I)(b) Statement showing holding of securities (including shares, warrants, convertible securities)</t>
  </si>
  <si>
    <t>of persons belonging to the category "Promoter and Promoter Group"</t>
  </si>
  <si>
    <t>Name of the shareholder</t>
  </si>
  <si>
    <t>Details of Shares held</t>
  </si>
  <si>
    <t>Encumbered Shares (*)</t>
  </si>
  <si>
    <t>Details of warrants</t>
  </si>
  <si>
    <t>Details of convertible</t>
  </si>
  <si>
    <t>Total shares</t>
  </si>
  <si>
    <t>securities</t>
  </si>
  <si>
    <t>(including under-</t>
  </si>
  <si>
    <t xml:space="preserve">As a % </t>
  </si>
  <si>
    <t>As a % total</t>
  </si>
  <si>
    <t>lying shares</t>
  </si>
  <si>
    <t>percen-</t>
  </si>
  <si>
    <t>warrants</t>
  </si>
  <si>
    <t>total</t>
  </si>
  <si>
    <t>convertible</t>
  </si>
  <si>
    <t xml:space="preserve">number of </t>
  </si>
  <si>
    <t xml:space="preserve">assuming full </t>
  </si>
  <si>
    <t>held</t>
  </si>
  <si>
    <t xml:space="preserve">(A)+(B)+(C) </t>
  </si>
  <si>
    <t>tage</t>
  </si>
  <si>
    <t>number of</t>
  </si>
  <si>
    <t>conversion of</t>
  </si>
  <si>
    <t>of sub-</t>
  </si>
  <si>
    <t xml:space="preserve">warrants </t>
  </si>
  <si>
    <t>warrants and</t>
  </si>
  <si>
    <t>clause</t>
  </si>
  <si>
    <t>of the same</t>
  </si>
  <si>
    <t xml:space="preserve">convertible </t>
  </si>
  <si>
    <t>(I)(a)</t>
  </si>
  <si>
    <t>class</t>
  </si>
  <si>
    <t>securities) as a</t>
  </si>
  <si>
    <t xml:space="preserve">% of diluted </t>
  </si>
  <si>
    <t>(VI) = (V) /</t>
  </si>
  <si>
    <t>share capital</t>
  </si>
  <si>
    <t>(III)* 100</t>
  </si>
  <si>
    <t>(IX)</t>
  </si>
  <si>
    <t>(X)</t>
  </si>
  <si>
    <t>(XI)</t>
  </si>
  <si>
    <t>(XII)</t>
  </si>
  <si>
    <t>Indian - Individuals/Hindu Undivided Family</t>
  </si>
  <si>
    <t>Deepak Khaitan HUF</t>
  </si>
  <si>
    <t>Indian - Bodies Corporate</t>
  </si>
  <si>
    <t>Williamson Financial Services Limited</t>
  </si>
  <si>
    <t>Ichamati Investments Private Limited</t>
  </si>
  <si>
    <t>Nitya Holdings Properties (P) Limited</t>
  </si>
  <si>
    <t>Kamal Baheti -</t>
  </si>
  <si>
    <t>(Trustee-Borelli Tea Holdings Limited, U.K.)</t>
  </si>
  <si>
    <t>(*) The term "encumbrance" has the same meaning as assigned to it in regulation 28(3) of the SAST Regulations, 2011.</t>
  </si>
  <si>
    <t>"(I)(c)(i) Statement showing holding of securities (including shares, warrants, convertible securities)</t>
  </si>
  <si>
    <t>of persons belonging to the category "Public" and holding more than 1% of the total number of shares</t>
  </si>
  <si>
    <t>Shares as a percentage</t>
  </si>
  <si>
    <t>Total shares (including</t>
  </si>
  <si>
    <t>of total number of shares</t>
  </si>
  <si>
    <t>underlying shares assuming full</t>
  </si>
  <si>
    <t xml:space="preserve">{i.e., Grand Total </t>
  </si>
  <si>
    <t>% w.r.t. total</t>
  </si>
  <si>
    <t>conversion of warrants and</t>
  </si>
  <si>
    <t>(A)+(B)+(C) indicated in</t>
  </si>
  <si>
    <t>convertible securities)</t>
  </si>
  <si>
    <t>Statement at para (1)(a)</t>
  </si>
  <si>
    <t>as a % of diluted</t>
  </si>
  <si>
    <t>above}</t>
  </si>
  <si>
    <t>Wellington Trust Company National Association</t>
  </si>
  <si>
    <t xml:space="preserve">   Multiple Common Trust Funds Trust G</t>
  </si>
  <si>
    <t>"(I)(c)(ii) Statement showing holding of securities (including shares, warrants, convertible securities)</t>
  </si>
  <si>
    <t>of persons (together with PAC) belonging to the category "Public" and holding more than 5% of the total number of shares</t>
  </si>
  <si>
    <t>Name(s) of the Shareholder(s)</t>
  </si>
  <si>
    <t>and the Persons Acting in</t>
  </si>
  <si>
    <t>Concert (PAC) with</t>
  </si>
  <si>
    <t>them</t>
  </si>
  <si>
    <t xml:space="preserve">DR (ADRs, GDRs, </t>
  </si>
  <si>
    <t>31ST MARCH 2012</t>
  </si>
  <si>
    <t>Macquarie Bank Limited</t>
  </si>
  <si>
    <t>Amundi Funds Equity India</t>
  </si>
  <si>
    <t>Merrill Lynch Capital Markets ESPANA S.A. S.V.</t>
  </si>
  <si>
    <t>Birla Sun Life Insurance Company Limited</t>
  </si>
  <si>
    <t xml:space="preserve">SDRs. etc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</si>
</sst>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5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0"/>
      <name val="Calibri"/>
      <family val="2"/>
    </font>
    <font>
      <b/>
      <sz val="8"/>
      <name val="Arial"/>
      <family val="2"/>
    </font>
    <font>
      <b/>
      <sz val="10"/>
      <name val="Trebuchet MS"/>
      <family val="2"/>
    </font>
    <font>
      <b/>
      <u val="single"/>
      <sz val="10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0" fontId="7" fillId="0" borderId="0" xfId="55" applyFont="1">
      <alignment/>
      <protection/>
    </xf>
    <xf numFmtId="0" fontId="9" fillId="0" borderId="15" xfId="55" applyFont="1" applyBorder="1" applyAlignment="1">
      <alignment/>
      <protection/>
    </xf>
    <xf numFmtId="0" fontId="9" fillId="0" borderId="16" xfId="55" applyFont="1" applyBorder="1" applyAlignment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11" fillId="0" borderId="21" xfId="55" applyFont="1" applyBorder="1" applyAlignment="1">
      <alignment horizontal="center"/>
      <protection/>
    </xf>
    <xf numFmtId="0" fontId="11" fillId="0" borderId="22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11" fillId="0" borderId="24" xfId="55" applyFont="1" applyBorder="1" applyAlignment="1">
      <alignment horizontal="center"/>
      <protection/>
    </xf>
    <xf numFmtId="0" fontId="11" fillId="0" borderId="25" xfId="55" applyFont="1" applyBorder="1" applyAlignment="1">
      <alignment horizontal="center"/>
      <protection/>
    </xf>
    <xf numFmtId="0" fontId="11" fillId="0" borderId="26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 applyAlignment="1">
      <alignment horizontal="left"/>
      <protection/>
    </xf>
    <xf numFmtId="0" fontId="0" fillId="0" borderId="27" xfId="55" applyFont="1" applyBorder="1" applyAlignment="1">
      <alignment horizontal="center"/>
      <protection/>
    </xf>
    <xf numFmtId="0" fontId="0" fillId="0" borderId="27" xfId="55" applyFont="1" applyBorder="1" applyAlignment="1">
      <alignment horizontal="left"/>
      <protection/>
    </xf>
    <xf numFmtId="0" fontId="5" fillId="0" borderId="27" xfId="55" applyFont="1" applyBorder="1" applyAlignment="1">
      <alignment horizontal="right"/>
      <protection/>
    </xf>
    <xf numFmtId="2" fontId="5" fillId="0" borderId="27" xfId="55" applyNumberFormat="1" applyFont="1" applyBorder="1" applyAlignment="1">
      <alignment horizontal="right"/>
      <protection/>
    </xf>
    <xf numFmtId="0" fontId="7" fillId="0" borderId="15" xfId="55" applyFont="1" applyBorder="1" applyAlignment="1">
      <alignment horizontal="center"/>
      <protection/>
    </xf>
    <xf numFmtId="0" fontId="7" fillId="0" borderId="16" xfId="55" applyFont="1" applyBorder="1" applyAlignment="1">
      <alignment horizontal="left"/>
      <protection/>
    </xf>
    <xf numFmtId="0" fontId="7" fillId="0" borderId="16" xfId="55" applyFont="1" applyBorder="1" applyAlignment="1">
      <alignment horizontal="right"/>
      <protection/>
    </xf>
    <xf numFmtId="0" fontId="7" fillId="0" borderId="28" xfId="55" applyFont="1" applyBorder="1" applyAlignment="1">
      <alignment horizontal="right"/>
      <protection/>
    </xf>
    <xf numFmtId="0" fontId="0" fillId="0" borderId="18" xfId="55" applyFont="1" applyBorder="1" applyAlignment="1">
      <alignment horizontal="center"/>
      <protection/>
    </xf>
    <xf numFmtId="0" fontId="0" fillId="0" borderId="18" xfId="55" applyFont="1" applyBorder="1" applyAlignment="1">
      <alignment horizontal="left"/>
      <protection/>
    </xf>
    <xf numFmtId="0" fontId="7" fillId="0" borderId="15" xfId="55" applyFont="1" applyBorder="1">
      <alignment/>
      <protection/>
    </xf>
    <xf numFmtId="0" fontId="7" fillId="0" borderId="16" xfId="55" applyFont="1" applyBorder="1">
      <alignment/>
      <protection/>
    </xf>
    <xf numFmtId="0" fontId="0" fillId="0" borderId="18" xfId="55" applyFont="1" applyBorder="1">
      <alignment/>
      <protection/>
    </xf>
    <xf numFmtId="0" fontId="5" fillId="0" borderId="18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0" fontId="0" fillId="0" borderId="17" xfId="55" applyFont="1" applyBorder="1" applyAlignment="1">
      <alignment horizontal="right"/>
      <protection/>
    </xf>
    <xf numFmtId="0" fontId="0" fillId="0" borderId="25" xfId="55" applyFont="1" applyBorder="1">
      <alignment/>
      <protection/>
    </xf>
    <xf numFmtId="0" fontId="5" fillId="0" borderId="25" xfId="55" applyFont="1" applyBorder="1">
      <alignment/>
      <protection/>
    </xf>
    <xf numFmtId="0" fontId="5" fillId="0" borderId="25" xfId="55" applyFont="1" applyBorder="1" applyAlignment="1">
      <alignment horizontal="right"/>
      <protection/>
    </xf>
    <xf numFmtId="2" fontId="5" fillId="0" borderId="24" xfId="55" applyNumberFormat="1" applyFont="1" applyBorder="1" applyAlignment="1">
      <alignment horizontal="right"/>
      <protection/>
    </xf>
    <xf numFmtId="0" fontId="7" fillId="0" borderId="28" xfId="55" applyFont="1" applyBorder="1">
      <alignment/>
      <protection/>
    </xf>
    <xf numFmtId="0" fontId="5" fillId="0" borderId="27" xfId="55" applyFont="1" applyBorder="1">
      <alignment/>
      <protection/>
    </xf>
    <xf numFmtId="0" fontId="0" fillId="0" borderId="27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20" xfId="55" applyFont="1" applyBorder="1">
      <alignment/>
      <protection/>
    </xf>
    <xf numFmtId="0" fontId="0" fillId="0" borderId="22" xfId="55" applyFont="1" applyBorder="1" applyAlignment="1">
      <alignment horizontal="center"/>
      <protection/>
    </xf>
    <xf numFmtId="0" fontId="0" fillId="0" borderId="23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18" xfId="55" applyFont="1" applyFill="1" applyBorder="1">
      <alignment/>
      <protection/>
    </xf>
    <xf numFmtId="0" fontId="0" fillId="0" borderId="25" xfId="55" applyFont="1" applyFill="1" applyBorder="1">
      <alignment/>
      <protection/>
    </xf>
    <xf numFmtId="0" fontId="0" fillId="0" borderId="27" xfId="55" applyFont="1" applyFill="1" applyBorder="1">
      <alignment/>
      <protection/>
    </xf>
    <xf numFmtId="2" fontId="5" fillId="0" borderId="26" xfId="55" applyNumberFormat="1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3" fillId="0" borderId="18" xfId="55" applyFont="1" applyBorder="1">
      <alignment/>
      <protection/>
    </xf>
    <xf numFmtId="0" fontId="3" fillId="0" borderId="25" xfId="55" applyFont="1" applyFill="1" applyBorder="1">
      <alignment/>
      <protection/>
    </xf>
    <xf numFmtId="0" fontId="5" fillId="0" borderId="25" xfId="55" applyFont="1" applyFill="1" applyBorder="1">
      <alignment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26" xfId="55" applyFont="1" applyBorder="1" applyAlignment="1">
      <alignment horizontal="center"/>
      <protection/>
    </xf>
    <xf numFmtId="0" fontId="4" fillId="0" borderId="29" xfId="55" applyFont="1" applyBorder="1">
      <alignment/>
      <protection/>
    </xf>
    <xf numFmtId="0" fontId="4" fillId="0" borderId="27" xfId="55" applyFont="1" applyBorder="1" applyAlignment="1">
      <alignment horizontal="center"/>
      <protection/>
    </xf>
    <xf numFmtId="0" fontId="4" fillId="0" borderId="15" xfId="55" applyFont="1" applyBorder="1">
      <alignment/>
      <protection/>
    </xf>
    <xf numFmtId="0" fontId="4" fillId="0" borderId="15" xfId="55" applyFont="1" applyBorder="1" applyAlignment="1">
      <alignment/>
      <protection/>
    </xf>
    <xf numFmtId="2" fontId="4" fillId="0" borderId="16" xfId="55" applyNumberFormat="1" applyFont="1" applyBorder="1">
      <alignment/>
      <protection/>
    </xf>
    <xf numFmtId="0" fontId="4" fillId="0" borderId="27" xfId="55" applyFont="1" applyBorder="1" applyAlignment="1">
      <alignment horizontal="right"/>
      <protection/>
    </xf>
    <xf numFmtId="2" fontId="4" fillId="0" borderId="27" xfId="55" applyNumberFormat="1" applyFont="1" applyBorder="1" applyAlignment="1">
      <alignment horizontal="right"/>
      <protection/>
    </xf>
    <xf numFmtId="0" fontId="4" fillId="0" borderId="27" xfId="55" applyFont="1" applyBorder="1">
      <alignment/>
      <protection/>
    </xf>
    <xf numFmtId="0" fontId="3" fillId="0" borderId="27" xfId="55" applyFont="1" applyBorder="1" applyAlignment="1">
      <alignment horizontal="center"/>
      <protection/>
    </xf>
    <xf numFmtId="0" fontId="3" fillId="0" borderId="28" xfId="55" applyFont="1" applyBorder="1" applyAlignment="1">
      <alignment/>
      <protection/>
    </xf>
    <xf numFmtId="2" fontId="3" fillId="0" borderId="16" xfId="55" applyNumberFormat="1" applyFont="1" applyBorder="1">
      <alignment/>
      <protection/>
    </xf>
    <xf numFmtId="0" fontId="3" fillId="0" borderId="27" xfId="55" applyFont="1" applyBorder="1" applyAlignment="1">
      <alignment horizontal="right"/>
      <protection/>
    </xf>
    <xf numFmtId="2" fontId="3" fillId="0" borderId="27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left"/>
      <protection/>
    </xf>
    <xf numFmtId="0" fontId="4" fillId="0" borderId="20" xfId="55" applyFont="1" applyBorder="1" applyAlignment="1">
      <alignment horizontal="center"/>
      <protection/>
    </xf>
    <xf numFmtId="0" fontId="4" fillId="0" borderId="29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/>
      <protection/>
    </xf>
    <xf numFmtId="2" fontId="4" fillId="0" borderId="0" xfId="55" applyNumberFormat="1" applyFont="1" applyBorder="1" applyAlignment="1">
      <alignment horizontal="right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2" fontId="4" fillId="0" borderId="26" xfId="55" applyNumberFormat="1" applyFont="1" applyBorder="1">
      <alignment/>
      <protection/>
    </xf>
    <xf numFmtId="0" fontId="4" fillId="0" borderId="25" xfId="55" applyFont="1" applyBorder="1" applyAlignment="1">
      <alignment horizontal="right"/>
      <protection/>
    </xf>
    <xf numFmtId="2" fontId="4" fillId="0" borderId="26" xfId="55" applyNumberFormat="1" applyFont="1" applyBorder="1" applyAlignment="1">
      <alignment horizontal="right"/>
      <protection/>
    </xf>
    <xf numFmtId="0" fontId="3" fillId="0" borderId="27" xfId="55" applyFont="1" applyBorder="1">
      <alignment/>
      <protection/>
    </xf>
    <xf numFmtId="0" fontId="3" fillId="0" borderId="28" xfId="55" applyFont="1" applyBorder="1">
      <alignment/>
      <protection/>
    </xf>
    <xf numFmtId="2" fontId="3" fillId="0" borderId="28" xfId="55" applyNumberFormat="1" applyFont="1" applyBorder="1">
      <alignment/>
      <protection/>
    </xf>
    <xf numFmtId="2" fontId="3" fillId="0" borderId="27" xfId="55" applyNumberFormat="1" applyFont="1" applyBorder="1">
      <alignment/>
      <protection/>
    </xf>
    <xf numFmtId="0" fontId="9" fillId="0" borderId="0" xfId="55" applyFont="1">
      <alignment/>
      <protection/>
    </xf>
    <xf numFmtId="0" fontId="4" fillId="0" borderId="22" xfId="55" applyFont="1" applyBorder="1" applyAlignment="1">
      <alignment horizontal="center"/>
      <protection/>
    </xf>
    <xf numFmtId="0" fontId="4" fillId="0" borderId="23" xfId="55" applyFont="1" applyBorder="1" applyAlignment="1">
      <alignment horizontal="center"/>
      <protection/>
    </xf>
    <xf numFmtId="2" fontId="4" fillId="0" borderId="27" xfId="55" applyNumberFormat="1" applyFont="1" applyBorder="1">
      <alignment/>
      <protection/>
    </xf>
    <xf numFmtId="0" fontId="3" fillId="0" borderId="0" xfId="55" applyFont="1" applyBorder="1">
      <alignment/>
      <protection/>
    </xf>
    <xf numFmtId="0" fontId="4" fillId="0" borderId="15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2" fontId="4" fillId="0" borderId="25" xfId="55" applyNumberFormat="1" applyFont="1" applyBorder="1">
      <alignment/>
      <protection/>
    </xf>
    <xf numFmtId="0" fontId="1" fillId="0" borderId="21" xfId="55" applyFont="1" applyBorder="1" applyAlignment="1">
      <alignment horizontal="center"/>
      <protection/>
    </xf>
    <xf numFmtId="0" fontId="3" fillId="0" borderId="25" xfId="55" applyFont="1" applyBorder="1" applyAlignment="1">
      <alignment horizontal="right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22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6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9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9" fillId="0" borderId="22" xfId="55" applyFont="1" applyBorder="1">
      <alignment/>
      <protection/>
    </xf>
    <xf numFmtId="0" fontId="9" fillId="0" borderId="21" xfId="55" applyFont="1" applyBorder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23" xfId="55" applyFont="1" applyBorder="1">
      <alignment/>
      <protection/>
    </xf>
    <xf numFmtId="0" fontId="9" fillId="0" borderId="0" xfId="55" applyFont="1" applyBorder="1">
      <alignment/>
      <protection/>
    </xf>
    <xf numFmtId="0" fontId="9" fillId="0" borderId="22" xfId="55" applyFont="1" applyBorder="1" applyAlignment="1">
      <alignment horizontal="center"/>
      <protection/>
    </xf>
    <xf numFmtId="0" fontId="9" fillId="0" borderId="23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0" fillId="0" borderId="25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27" xfId="55" applyFont="1" applyBorder="1" applyAlignment="1">
      <alignment horizontal="right"/>
      <protection/>
    </xf>
    <xf numFmtId="2" fontId="0" fillId="0" borderId="27" xfId="55" applyNumberFormat="1" applyFont="1" applyBorder="1" applyAlignment="1">
      <alignment horizontal="right"/>
      <protection/>
    </xf>
    <xf numFmtId="2" fontId="0" fillId="0" borderId="15" xfId="55" applyNumberFormat="1" applyFont="1" applyBorder="1" applyAlignment="1">
      <alignment horizontal="right"/>
      <protection/>
    </xf>
    <xf numFmtId="0" fontId="0" fillId="0" borderId="16" xfId="55" applyFont="1" applyBorder="1" applyAlignment="1">
      <alignment horizontal="right"/>
      <protection/>
    </xf>
    <xf numFmtId="0" fontId="0" fillId="0" borderId="28" xfId="55" applyFont="1" applyBorder="1" applyAlignment="1">
      <alignment horizontal="right"/>
      <protection/>
    </xf>
    <xf numFmtId="2" fontId="5" fillId="0" borderId="15" xfId="55" applyNumberFormat="1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0" fontId="7" fillId="0" borderId="26" xfId="55" applyFont="1" applyBorder="1" applyAlignment="1">
      <alignment horizontal="right"/>
      <protection/>
    </xf>
    <xf numFmtId="0" fontId="0" fillId="0" borderId="17" xfId="55" applyFont="1" applyBorder="1" applyAlignment="1">
      <alignment/>
      <protection/>
    </xf>
    <xf numFmtId="0" fontId="0" fillId="0" borderId="19" xfId="55" applyFont="1" applyBorder="1" applyAlignment="1">
      <alignment/>
      <protection/>
    </xf>
    <xf numFmtId="0" fontId="0" fillId="0" borderId="20" xfId="55" applyFont="1" applyBorder="1" applyAlignment="1">
      <alignment/>
      <protection/>
    </xf>
    <xf numFmtId="0" fontId="7" fillId="0" borderId="0" xfId="55" applyFont="1" applyBorder="1" applyAlignment="1">
      <alignment horizontal="right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right"/>
      <protection/>
    </xf>
    <xf numFmtId="0" fontId="0" fillId="0" borderId="20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0" fontId="5" fillId="0" borderId="29" xfId="55" applyFont="1" applyBorder="1" applyAlignment="1">
      <alignment horizontal="right"/>
      <protection/>
    </xf>
    <xf numFmtId="2" fontId="5" fillId="0" borderId="29" xfId="55" applyNumberFormat="1" applyFont="1" applyBorder="1" applyAlignment="1">
      <alignment horizontal="right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0" fillId="0" borderId="15" xfId="55" applyFont="1" applyBorder="1">
      <alignment/>
      <protection/>
    </xf>
    <xf numFmtId="2" fontId="0" fillId="0" borderId="2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2" fontId="5" fillId="0" borderId="27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0" xfId="55" applyFont="1" applyBorder="1" applyAlignment="1">
      <alignment horizontal="right"/>
      <protection/>
    </xf>
    <xf numFmtId="0" fontId="0" fillId="0" borderId="22" xfId="55" applyFont="1" applyBorder="1" applyAlignment="1">
      <alignment horizontal="right"/>
      <protection/>
    </xf>
    <xf numFmtId="0" fontId="0" fillId="0" borderId="23" xfId="55" applyFont="1" applyBorder="1" applyAlignment="1">
      <alignment horizontal="center"/>
      <protection/>
    </xf>
    <xf numFmtId="0" fontId="0" fillId="0" borderId="21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0" fontId="0" fillId="0" borderId="23" xfId="55" applyFont="1" applyBorder="1" applyAlignment="1">
      <alignment horizontal="right"/>
      <protection/>
    </xf>
    <xf numFmtId="0" fontId="0" fillId="0" borderId="26" xfId="55" applyFont="1" applyBorder="1" applyAlignment="1">
      <alignment horizontal="right"/>
      <protection/>
    </xf>
    <xf numFmtId="0" fontId="0" fillId="0" borderId="25" xfId="55" applyFont="1" applyBorder="1" applyAlignment="1">
      <alignment horizontal="right"/>
      <protection/>
    </xf>
    <xf numFmtId="2" fontId="0" fillId="0" borderId="29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right"/>
      <protection/>
    </xf>
    <xf numFmtId="2" fontId="0" fillId="0" borderId="24" xfId="55" applyNumberFormat="1" applyFont="1" applyBorder="1" applyAlignment="1">
      <alignment horizontal="right"/>
      <protection/>
    </xf>
    <xf numFmtId="0" fontId="0" fillId="0" borderId="26" xfId="55" applyFont="1" applyBorder="1" applyAlignment="1">
      <alignment horizontal="center"/>
      <protection/>
    </xf>
    <xf numFmtId="0" fontId="0" fillId="0" borderId="29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center"/>
      <protection/>
    </xf>
    <xf numFmtId="2" fontId="5" fillId="0" borderId="16" xfId="55" applyNumberFormat="1" applyFont="1" applyBorder="1" applyAlignment="1">
      <alignment horizontal="right"/>
      <protection/>
    </xf>
    <xf numFmtId="2" fontId="0" fillId="0" borderId="21" xfId="55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1" fillId="0" borderId="18" xfId="55" applyFont="1" applyBorder="1" applyAlignment="1">
      <alignment horizontal="center"/>
      <protection/>
    </xf>
    <xf numFmtId="0" fontId="3" fillId="0" borderId="24" xfId="55" applyFont="1" applyBorder="1" applyAlignment="1">
      <alignment/>
      <protection/>
    </xf>
    <xf numFmtId="0" fontId="3" fillId="0" borderId="29" xfId="55" applyFont="1" applyBorder="1" applyAlignment="1">
      <alignment/>
      <protection/>
    </xf>
    <xf numFmtId="0" fontId="3" fillId="0" borderId="26" xfId="55" applyFont="1" applyBorder="1" applyAlignment="1">
      <alignment/>
      <protection/>
    </xf>
    <xf numFmtId="0" fontId="3" fillId="0" borderId="22" xfId="55" applyFont="1" applyBorder="1" applyAlignment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26" xfId="55" applyFont="1" applyBorder="1">
      <alignment/>
      <protection/>
    </xf>
    <xf numFmtId="0" fontId="4" fillId="0" borderId="27" xfId="55" applyFont="1" applyBorder="1" applyAlignment="1">
      <alignment/>
      <protection/>
    </xf>
    <xf numFmtId="2" fontId="4" fillId="0" borderId="28" xfId="55" applyNumberFormat="1" applyFont="1" applyBorder="1" applyAlignment="1">
      <alignment/>
      <protection/>
    </xf>
    <xf numFmtId="0" fontId="3" fillId="0" borderId="27" xfId="55" applyFont="1" applyBorder="1" applyAlignment="1">
      <alignment/>
      <protection/>
    </xf>
    <xf numFmtId="2" fontId="3" fillId="0" borderId="28" xfId="55" applyNumberFormat="1" applyFont="1" applyBorder="1" applyAlignment="1">
      <alignment/>
      <protection/>
    </xf>
    <xf numFmtId="0" fontId="4" fillId="0" borderId="0" xfId="55" applyFont="1" applyBorder="1" applyAlignment="1">
      <alignment horizontal="right"/>
      <protection/>
    </xf>
    <xf numFmtId="2" fontId="4" fillId="0" borderId="0" xfId="55" applyNumberFormat="1" applyFont="1" applyBorder="1">
      <alignment/>
      <protection/>
    </xf>
    <xf numFmtId="0" fontId="3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right"/>
      <protection/>
    </xf>
    <xf numFmtId="0" fontId="4" fillId="0" borderId="22" xfId="55" applyFont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4" fillId="0" borderId="22" xfId="55" applyFont="1" applyBorder="1" applyAlignment="1">
      <alignment/>
      <protection/>
    </xf>
    <xf numFmtId="2" fontId="4" fillId="0" borderId="21" xfId="55" applyNumberFormat="1" applyFont="1" applyBorder="1" applyAlignment="1">
      <alignment horizontal="right"/>
      <protection/>
    </xf>
    <xf numFmtId="2" fontId="4" fillId="0" borderId="24" xfId="55" applyNumberFormat="1" applyFont="1" applyBorder="1" applyAlignment="1">
      <alignment horizontal="right"/>
      <protection/>
    </xf>
    <xf numFmtId="2" fontId="4" fillId="0" borderId="25" xfId="55" applyNumberFormat="1" applyFont="1" applyBorder="1" applyAlignment="1">
      <alignment/>
      <protection/>
    </xf>
    <xf numFmtId="0" fontId="0" fillId="0" borderId="24" xfId="55" applyFont="1" applyBorder="1">
      <alignment/>
      <protection/>
    </xf>
    <xf numFmtId="0" fontId="0" fillId="0" borderId="26" xfId="55" applyFont="1" applyBorder="1">
      <alignment/>
      <protection/>
    </xf>
    <xf numFmtId="0" fontId="9" fillId="0" borderId="24" xfId="55" applyFont="1" applyBorder="1" applyAlignment="1">
      <alignment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21" xfId="55" applyFont="1" applyBorder="1">
      <alignment/>
      <protection/>
    </xf>
    <xf numFmtId="0" fontId="3" fillId="0" borderId="24" xfId="55" applyFont="1" applyBorder="1">
      <alignment/>
      <protection/>
    </xf>
    <xf numFmtId="0" fontId="2" fillId="0" borderId="15" xfId="55" applyFont="1" applyBorder="1" applyAlignment="1">
      <alignment horizontal="center"/>
      <protection/>
    </xf>
    <xf numFmtId="2" fontId="4" fillId="0" borderId="15" xfId="55" applyNumberFormat="1" applyFont="1" applyBorder="1">
      <alignment/>
      <protection/>
    </xf>
    <xf numFmtId="0" fontId="4" fillId="0" borderId="16" xfId="55" applyFont="1" applyBorder="1" applyAlignment="1">
      <alignment horizontal="right"/>
      <protection/>
    </xf>
    <xf numFmtId="2" fontId="4" fillId="0" borderId="28" xfId="55" applyNumberFormat="1" applyFont="1" applyBorder="1" applyAlignment="1">
      <alignment horizontal="center"/>
      <protection/>
    </xf>
    <xf numFmtId="0" fontId="4" fillId="0" borderId="24" xfId="55" applyFont="1" applyBorder="1" applyAlignment="1">
      <alignment/>
      <protection/>
    </xf>
    <xf numFmtId="2" fontId="4" fillId="0" borderId="29" xfId="55" applyNumberFormat="1" applyFont="1" applyBorder="1" applyAlignment="1">
      <alignment horizontal="center"/>
      <protection/>
    </xf>
    <xf numFmtId="2" fontId="3" fillId="0" borderId="15" xfId="55" applyNumberFormat="1" applyFont="1" applyBorder="1">
      <alignment/>
      <protection/>
    </xf>
    <xf numFmtId="0" fontId="3" fillId="0" borderId="18" xfId="55" applyFont="1" applyFill="1" applyBorder="1" applyAlignment="1">
      <alignment horizontal="center"/>
      <protection/>
    </xf>
    <xf numFmtId="0" fontId="0" fillId="0" borderId="16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9" xfId="55" applyFont="1" applyBorder="1">
      <alignment/>
      <protection/>
    </xf>
    <xf numFmtId="2" fontId="0" fillId="0" borderId="0" xfId="55" applyNumberFormat="1" applyFont="1" applyBorder="1">
      <alignment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21" xfId="55" applyFont="1" applyBorder="1">
      <alignment/>
      <protection/>
    </xf>
    <xf numFmtId="0" fontId="14" fillId="0" borderId="3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6" fillId="0" borderId="31" xfId="0" applyFont="1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4" fillId="0" borderId="31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5" fillId="0" borderId="17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20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11" fillId="0" borderId="24" xfId="55" applyFont="1" applyBorder="1" applyAlignment="1">
      <alignment horizontal="center"/>
      <protection/>
    </xf>
    <xf numFmtId="0" fontId="11" fillId="0" borderId="29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15" fillId="0" borderId="31" xfId="0" applyFont="1" applyBorder="1" applyAlignment="1">
      <alignment horizontal="center" vertical="top" wrapText="1"/>
    </xf>
    <xf numFmtId="0" fontId="17" fillId="0" borderId="38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2" fontId="0" fillId="0" borderId="15" xfId="55" applyNumberFormat="1" applyFont="1" applyBorder="1" applyAlignment="1">
      <alignment horizontal="center"/>
      <protection/>
    </xf>
    <xf numFmtId="2" fontId="0" fillId="0" borderId="28" xfId="55" applyNumberFormat="1" applyFont="1" applyBorder="1" applyAlignment="1">
      <alignment horizontal="center"/>
      <protection/>
    </xf>
    <xf numFmtId="2" fontId="5" fillId="0" borderId="15" xfId="55" applyNumberFormat="1" applyFont="1" applyBorder="1" applyAlignment="1">
      <alignment horizontal="center"/>
      <protection/>
    </xf>
    <xf numFmtId="2" fontId="5" fillId="0" borderId="28" xfId="55" applyNumberFormat="1" applyFont="1" applyBorder="1" applyAlignment="1">
      <alignment horizontal="center"/>
      <protection/>
    </xf>
    <xf numFmtId="2" fontId="5" fillId="0" borderId="24" xfId="55" applyNumberFormat="1" applyFont="1" applyBorder="1" applyAlignment="1">
      <alignment horizontal="center"/>
      <protection/>
    </xf>
    <xf numFmtId="2" fontId="5" fillId="0" borderId="29" xfId="55" applyNumberFormat="1" applyFont="1" applyBorder="1" applyAlignment="1">
      <alignment horizontal="center"/>
      <protection/>
    </xf>
    <xf numFmtId="0" fontId="11" fillId="0" borderId="21" xfId="55" applyFont="1" applyBorder="1" applyAlignment="1">
      <alignment horizontal="center"/>
      <protection/>
    </xf>
    <xf numFmtId="0" fontId="11" fillId="0" borderId="23" xfId="55" applyFont="1" applyBorder="1" applyAlignment="1">
      <alignment horizontal="center"/>
      <protection/>
    </xf>
    <xf numFmtId="0" fontId="0" fillId="0" borderId="21" xfId="55" applyFont="1" applyBorder="1" applyAlignment="1">
      <alignment horizontal="center"/>
      <protection/>
    </xf>
    <xf numFmtId="0" fontId="0" fillId="0" borderId="23" xfId="55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2" fontId="0" fillId="0" borderId="29" xfId="55" applyNumberFormat="1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29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13" fillId="0" borderId="0" xfId="55" applyFont="1" applyBorder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9" fillId="0" borderId="24" xfId="55" applyFont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9" fillId="0" borderId="29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92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0.8515625" style="0" customWidth="1"/>
    <col min="2" max="2" width="39.00390625" style="0" customWidth="1"/>
    <col min="3" max="3" width="18.421875" style="0" customWidth="1"/>
    <col min="4" max="4" width="15.421875" style="0" customWidth="1"/>
    <col min="5" max="5" width="21.8515625" style="0" customWidth="1"/>
    <col min="6" max="6" width="12.57421875" style="0" customWidth="1"/>
    <col min="7" max="7" width="13.8515625" style="0" customWidth="1"/>
    <col min="8" max="8" width="11.140625" style="0" customWidth="1"/>
    <col min="9" max="9" width="14.57421875" style="0" customWidth="1"/>
    <col min="10" max="10" width="11.00390625" style="0" customWidth="1"/>
    <col min="11" max="11" width="11.7109375" style="0" customWidth="1"/>
    <col min="12" max="12" width="15.57421875" style="0" customWidth="1"/>
  </cols>
  <sheetData>
    <row r="3" ht="14.25">
      <c r="B3" s="1"/>
    </row>
    <row r="4" ht="15" thickBot="1">
      <c r="B4" s="1"/>
    </row>
    <row r="5" spans="2:5" ht="15" thickBot="1">
      <c r="B5" s="2" t="s">
        <v>65</v>
      </c>
      <c r="C5" s="286" t="s">
        <v>157</v>
      </c>
      <c r="D5" s="254"/>
      <c r="E5" s="255"/>
    </row>
    <row r="6" spans="2:5" ht="25.5" customHeight="1">
      <c r="B6" s="3" t="s">
        <v>158</v>
      </c>
      <c r="C6" s="256" t="s">
        <v>160</v>
      </c>
      <c r="D6" s="257"/>
      <c r="E6" s="258"/>
    </row>
    <row r="7" spans="2:5" ht="25.5" customHeight="1" thickBot="1">
      <c r="B7" s="4" t="s">
        <v>159</v>
      </c>
      <c r="C7" s="259" t="s">
        <v>142</v>
      </c>
      <c r="D7" s="246"/>
      <c r="E7" s="247"/>
    </row>
    <row r="8" spans="2:5" ht="15" thickBot="1">
      <c r="B8" s="4" t="s">
        <v>68</v>
      </c>
      <c r="C8" s="286" t="s">
        <v>258</v>
      </c>
      <c r="D8" s="254"/>
      <c r="E8" s="255"/>
    </row>
    <row r="9" spans="2:5" ht="15" thickBot="1">
      <c r="B9" s="248"/>
      <c r="C9" s="249"/>
      <c r="D9" s="249"/>
      <c r="E9" s="250"/>
    </row>
    <row r="10" spans="2:5" ht="25.5" customHeight="1">
      <c r="B10" s="251" t="s">
        <v>161</v>
      </c>
      <c r="C10" s="5" t="s">
        <v>162</v>
      </c>
      <c r="D10" s="234" t="s">
        <v>164</v>
      </c>
      <c r="E10" s="5" t="s">
        <v>165</v>
      </c>
    </row>
    <row r="11" spans="2:5" ht="20.25" customHeight="1">
      <c r="B11" s="252"/>
      <c r="C11" s="5" t="s">
        <v>163</v>
      </c>
      <c r="D11" s="235"/>
      <c r="E11" s="5" t="s">
        <v>166</v>
      </c>
    </row>
    <row r="12" spans="2:5" ht="15" thickBot="1">
      <c r="B12" s="253"/>
      <c r="C12" s="6"/>
      <c r="D12" s="236"/>
      <c r="E12" s="7" t="s">
        <v>167</v>
      </c>
    </row>
    <row r="13" spans="2:5" ht="15" thickBot="1">
      <c r="B13" s="4" t="s">
        <v>168</v>
      </c>
      <c r="C13" s="7" t="s">
        <v>169</v>
      </c>
      <c r="D13" s="7" t="s">
        <v>169</v>
      </c>
      <c r="E13" s="7" t="s">
        <v>169</v>
      </c>
    </row>
    <row r="14" spans="2:5" ht="15" thickBot="1">
      <c r="B14" s="4" t="s">
        <v>170</v>
      </c>
      <c r="C14" s="7" t="s">
        <v>169</v>
      </c>
      <c r="D14" s="7" t="s">
        <v>169</v>
      </c>
      <c r="E14" s="7" t="s">
        <v>169</v>
      </c>
    </row>
    <row r="15" spans="2:5" ht="15" thickBot="1">
      <c r="B15" s="8" t="s">
        <v>54</v>
      </c>
      <c r="C15" s="7" t="s">
        <v>169</v>
      </c>
      <c r="D15" s="7" t="s">
        <v>169</v>
      </c>
      <c r="E15" s="7" t="s">
        <v>169</v>
      </c>
    </row>
    <row r="16" spans="2:5" ht="15" thickBot="1">
      <c r="B16" s="237"/>
      <c r="C16" s="238"/>
      <c r="D16" s="238"/>
      <c r="E16" s="239"/>
    </row>
    <row r="17" spans="2:5" ht="14.25">
      <c r="B17" s="251" t="s">
        <v>171</v>
      </c>
      <c r="C17" s="234" t="s">
        <v>172</v>
      </c>
      <c r="D17" s="5" t="s">
        <v>109</v>
      </c>
      <c r="E17" s="5" t="s">
        <v>174</v>
      </c>
    </row>
    <row r="18" spans="2:5" ht="57.75" thickBot="1">
      <c r="B18" s="253"/>
      <c r="C18" s="236"/>
      <c r="D18" s="7" t="s">
        <v>173</v>
      </c>
      <c r="E18" s="7" t="s">
        <v>175</v>
      </c>
    </row>
    <row r="19" spans="2:5" ht="15" thickBot="1">
      <c r="B19" s="4" t="s">
        <v>168</v>
      </c>
      <c r="C19" s="7" t="s">
        <v>169</v>
      </c>
      <c r="D19" s="7" t="s">
        <v>169</v>
      </c>
      <c r="E19" s="7" t="s">
        <v>169</v>
      </c>
    </row>
    <row r="20" spans="2:5" ht="15" thickBot="1">
      <c r="B20" s="4" t="s">
        <v>170</v>
      </c>
      <c r="C20" s="7" t="s">
        <v>169</v>
      </c>
      <c r="D20" s="7" t="s">
        <v>169</v>
      </c>
      <c r="E20" s="7" t="s">
        <v>169</v>
      </c>
    </row>
    <row r="21" spans="2:5" ht="15" thickBot="1">
      <c r="B21" s="8" t="s">
        <v>54</v>
      </c>
      <c r="C21" s="7" t="s">
        <v>169</v>
      </c>
      <c r="D21" s="7" t="s">
        <v>169</v>
      </c>
      <c r="E21" s="7" t="s">
        <v>169</v>
      </c>
    </row>
    <row r="22" spans="2:5" ht="15" thickBot="1">
      <c r="B22" s="237"/>
      <c r="C22" s="238"/>
      <c r="D22" s="238"/>
      <c r="E22" s="239"/>
    </row>
    <row r="23" spans="2:5" ht="15" customHeight="1">
      <c r="B23" s="251" t="s">
        <v>176</v>
      </c>
      <c r="C23" s="234" t="s">
        <v>177</v>
      </c>
      <c r="D23" s="5" t="s">
        <v>109</v>
      </c>
      <c r="E23" s="5" t="s">
        <v>174</v>
      </c>
    </row>
    <row r="24" spans="2:5" ht="57.75" thickBot="1">
      <c r="B24" s="253"/>
      <c r="C24" s="236"/>
      <c r="D24" s="7" t="s">
        <v>178</v>
      </c>
      <c r="E24" s="7" t="s">
        <v>179</v>
      </c>
    </row>
    <row r="25" spans="2:5" ht="15" thickBot="1">
      <c r="B25" s="4" t="s">
        <v>168</v>
      </c>
      <c r="C25" s="7" t="s">
        <v>169</v>
      </c>
      <c r="D25" s="7" t="s">
        <v>169</v>
      </c>
      <c r="E25" s="7" t="s">
        <v>169</v>
      </c>
    </row>
    <row r="26" spans="2:5" ht="15" thickBot="1">
      <c r="B26" s="4" t="s">
        <v>170</v>
      </c>
      <c r="C26" s="7" t="s">
        <v>169</v>
      </c>
      <c r="D26" s="7" t="s">
        <v>169</v>
      </c>
      <c r="E26" s="7" t="s">
        <v>169</v>
      </c>
    </row>
    <row r="27" spans="2:5" ht="15" thickBot="1">
      <c r="B27" s="8" t="s">
        <v>54</v>
      </c>
      <c r="C27" s="7" t="s">
        <v>169</v>
      </c>
      <c r="D27" s="7" t="s">
        <v>169</v>
      </c>
      <c r="E27" s="7" t="s">
        <v>169</v>
      </c>
    </row>
    <row r="28" spans="2:5" ht="15" thickBot="1">
      <c r="B28" s="237"/>
      <c r="C28" s="238"/>
      <c r="D28" s="238"/>
      <c r="E28" s="239"/>
    </row>
    <row r="29" spans="2:5" ht="43.5" customHeight="1">
      <c r="B29" s="240" t="s">
        <v>180</v>
      </c>
      <c r="C29" s="242" t="s">
        <v>181</v>
      </c>
      <c r="D29" s="243"/>
      <c r="E29" s="244"/>
    </row>
    <row r="30" spans="2:5" ht="25.5" customHeight="1" thickBot="1">
      <c r="B30" s="241"/>
      <c r="C30" s="245" t="s">
        <v>182</v>
      </c>
      <c r="D30" s="287"/>
      <c r="E30" s="288"/>
    </row>
    <row r="31" ht="14.25">
      <c r="B31" s="1"/>
    </row>
    <row r="35" spans="1:12" ht="15">
      <c r="A35" s="281" t="s">
        <v>63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</row>
    <row r="36" spans="1:12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>
      <c r="A37" s="281" t="s">
        <v>64</v>
      </c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</row>
    <row r="38" spans="1:12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>
      <c r="A39" s="10" t="s">
        <v>65</v>
      </c>
      <c r="B39" s="11"/>
      <c r="C39" s="266" t="s">
        <v>66</v>
      </c>
      <c r="D39" s="267"/>
      <c r="E39" s="267"/>
      <c r="F39" s="267"/>
      <c r="G39" s="267"/>
      <c r="H39" s="267"/>
      <c r="I39" s="267"/>
      <c r="J39" s="267"/>
      <c r="K39" s="267"/>
      <c r="L39" s="268"/>
    </row>
    <row r="40" spans="1:12" ht="15">
      <c r="A40" s="10" t="s">
        <v>67</v>
      </c>
      <c r="B40" s="11"/>
      <c r="C40" s="266" t="s">
        <v>140</v>
      </c>
      <c r="D40" s="267"/>
      <c r="E40" s="267"/>
      <c r="F40" s="267"/>
      <c r="G40" s="267"/>
      <c r="H40" s="267"/>
      <c r="I40" s="267"/>
      <c r="J40" s="267"/>
      <c r="K40" s="267"/>
      <c r="L40" s="268"/>
    </row>
    <row r="41" spans="1:12" ht="15">
      <c r="A41" s="10" t="s">
        <v>141</v>
      </c>
      <c r="B41" s="11"/>
      <c r="C41" s="266" t="s">
        <v>142</v>
      </c>
      <c r="D41" s="267"/>
      <c r="E41" s="267"/>
      <c r="F41" s="267"/>
      <c r="G41" s="267"/>
      <c r="H41" s="267"/>
      <c r="I41" s="267"/>
      <c r="J41" s="267"/>
      <c r="K41" s="267"/>
      <c r="L41" s="268"/>
    </row>
    <row r="42" spans="1:12" ht="15">
      <c r="A42" s="10" t="s">
        <v>68</v>
      </c>
      <c r="B42" s="11"/>
      <c r="C42" s="266" t="s">
        <v>258</v>
      </c>
      <c r="D42" s="267"/>
      <c r="E42" s="267"/>
      <c r="F42" s="267"/>
      <c r="G42" s="267"/>
      <c r="H42" s="267"/>
      <c r="I42" s="289"/>
      <c r="J42" s="289"/>
      <c r="K42" s="289"/>
      <c r="L42" s="290"/>
    </row>
    <row r="43" spans="1:12" ht="12.75">
      <c r="A43" s="12"/>
      <c r="B43" s="13"/>
      <c r="C43" s="13"/>
      <c r="D43" s="14"/>
      <c r="E43" s="13"/>
      <c r="F43" s="260" t="s">
        <v>69</v>
      </c>
      <c r="G43" s="261"/>
      <c r="H43" s="262"/>
      <c r="I43" s="260" t="s">
        <v>70</v>
      </c>
      <c r="J43" s="261"/>
      <c r="K43" s="261"/>
      <c r="L43" s="262"/>
    </row>
    <row r="44" spans="1:12" ht="12.75">
      <c r="A44" s="16"/>
      <c r="B44" s="17"/>
      <c r="C44" s="17"/>
      <c r="D44" s="18"/>
      <c r="E44" s="17"/>
      <c r="F44" s="263" t="s">
        <v>71</v>
      </c>
      <c r="G44" s="265"/>
      <c r="H44" s="264"/>
      <c r="I44" s="263" t="s">
        <v>72</v>
      </c>
      <c r="J44" s="265"/>
      <c r="K44" s="265"/>
      <c r="L44" s="264"/>
    </row>
    <row r="45" spans="1:12" ht="12.75">
      <c r="A45" s="16" t="s">
        <v>2</v>
      </c>
      <c r="B45" s="17" t="s">
        <v>73</v>
      </c>
      <c r="C45" s="17" t="s">
        <v>0</v>
      </c>
      <c r="D45" s="18" t="s">
        <v>3</v>
      </c>
      <c r="E45" s="17" t="s">
        <v>5</v>
      </c>
      <c r="F45" s="291" t="s">
        <v>74</v>
      </c>
      <c r="G45" s="292"/>
      <c r="H45" s="293"/>
      <c r="I45" s="291" t="s">
        <v>75</v>
      </c>
      <c r="J45" s="292"/>
      <c r="K45" s="292"/>
      <c r="L45" s="293"/>
    </row>
    <row r="46" spans="1:12" ht="12.75">
      <c r="A46" s="16" t="s">
        <v>4</v>
      </c>
      <c r="B46" s="17"/>
      <c r="C46" s="17" t="s">
        <v>61</v>
      </c>
      <c r="D46" s="18" t="s">
        <v>60</v>
      </c>
      <c r="E46" s="17" t="s">
        <v>76</v>
      </c>
      <c r="F46" s="18"/>
      <c r="G46" s="18"/>
      <c r="H46" s="17"/>
      <c r="I46" s="18"/>
      <c r="J46" s="18"/>
      <c r="K46" s="18"/>
      <c r="L46" s="17"/>
    </row>
    <row r="47" spans="1:12" ht="12.75">
      <c r="A47" s="16" t="s">
        <v>77</v>
      </c>
      <c r="B47" s="17"/>
      <c r="C47" s="17" t="s">
        <v>78</v>
      </c>
      <c r="D47" s="18" t="s">
        <v>79</v>
      </c>
      <c r="E47" s="17" t="s">
        <v>143</v>
      </c>
      <c r="F47" s="263" t="s">
        <v>144</v>
      </c>
      <c r="G47" s="264"/>
      <c r="H47" s="17" t="s">
        <v>144</v>
      </c>
      <c r="I47" s="18"/>
      <c r="J47" s="18" t="s">
        <v>60</v>
      </c>
      <c r="K47" s="18"/>
      <c r="L47" s="17" t="s">
        <v>80</v>
      </c>
    </row>
    <row r="48" spans="1:12" ht="12.75">
      <c r="A48" s="16"/>
      <c r="B48" s="17"/>
      <c r="C48" s="17" t="s">
        <v>81</v>
      </c>
      <c r="D48" s="18"/>
      <c r="E48" s="17" t="s">
        <v>145</v>
      </c>
      <c r="F48" s="263" t="s">
        <v>146</v>
      </c>
      <c r="G48" s="264"/>
      <c r="H48" s="17" t="s">
        <v>82</v>
      </c>
      <c r="I48" s="18"/>
      <c r="J48" s="18" t="s">
        <v>79</v>
      </c>
      <c r="K48" s="18"/>
      <c r="L48" s="17" t="s">
        <v>147</v>
      </c>
    </row>
    <row r="49" spans="1:12" ht="12.75">
      <c r="A49" s="21"/>
      <c r="B49" s="22"/>
      <c r="C49" s="22"/>
      <c r="D49" s="23"/>
      <c r="E49" s="22"/>
      <c r="F49" s="23"/>
      <c r="G49" s="23"/>
      <c r="H49" s="22"/>
      <c r="I49" s="23"/>
      <c r="J49" s="23"/>
      <c r="K49" s="23"/>
      <c r="L49" s="22"/>
    </row>
    <row r="50" spans="1:12" ht="12.75">
      <c r="A50" s="24" t="s">
        <v>83</v>
      </c>
      <c r="B50" s="25" t="s">
        <v>84</v>
      </c>
      <c r="C50" s="25" t="s">
        <v>85</v>
      </c>
      <c r="D50" s="26" t="s">
        <v>86</v>
      </c>
      <c r="E50" s="25" t="s">
        <v>87</v>
      </c>
      <c r="F50" s="282" t="s">
        <v>88</v>
      </c>
      <c r="G50" s="283"/>
      <c r="H50" s="25" t="s">
        <v>89</v>
      </c>
      <c r="I50" s="23"/>
      <c r="J50" s="23" t="s">
        <v>90</v>
      </c>
      <c r="K50" s="23"/>
      <c r="L50" s="25" t="s">
        <v>91</v>
      </c>
    </row>
    <row r="51" spans="1:12" ht="12.75">
      <c r="A51" s="27" t="s">
        <v>7</v>
      </c>
      <c r="B51" s="28" t="s">
        <v>92</v>
      </c>
      <c r="C51" s="29"/>
      <c r="D51" s="29"/>
      <c r="E51" s="29"/>
      <c r="F51" s="294"/>
      <c r="G51" s="295"/>
      <c r="H51" s="29"/>
      <c r="I51" s="141"/>
      <c r="J51" s="143"/>
      <c r="K51" s="142"/>
      <c r="L51" s="29"/>
    </row>
    <row r="52" spans="1:12" ht="12.75">
      <c r="A52" s="27" t="s">
        <v>83</v>
      </c>
      <c r="B52" s="28" t="s">
        <v>8</v>
      </c>
      <c r="C52" s="29"/>
      <c r="D52" s="29"/>
      <c r="E52" s="29"/>
      <c r="F52" s="294"/>
      <c r="G52" s="295"/>
      <c r="H52" s="29"/>
      <c r="I52" s="141"/>
      <c r="J52" s="143"/>
      <c r="K52" s="142"/>
      <c r="L52" s="29"/>
    </row>
    <row r="53" spans="1:12" ht="12.75">
      <c r="A53" s="29" t="s">
        <v>9</v>
      </c>
      <c r="B53" s="30" t="s">
        <v>10</v>
      </c>
      <c r="C53" s="144">
        <v>4</v>
      </c>
      <c r="D53" s="144">
        <v>98578</v>
      </c>
      <c r="E53" s="144">
        <v>98578</v>
      </c>
      <c r="F53" s="296">
        <f aca="true" t="shared" si="0" ref="F53:F58">D53*100/109455735</f>
        <v>0.09006197802243984</v>
      </c>
      <c r="G53" s="297"/>
      <c r="H53" s="145">
        <f aca="true" t="shared" si="1" ref="H53:H58">D53*100/109455735</f>
        <v>0.09006197802243984</v>
      </c>
      <c r="I53" s="146"/>
      <c r="J53" s="147">
        <v>0</v>
      </c>
      <c r="K53" s="148"/>
      <c r="L53" s="145">
        <f>J53*100/D53</f>
        <v>0</v>
      </c>
    </row>
    <row r="54" spans="1:12" ht="12.75">
      <c r="A54" s="29" t="s">
        <v>11</v>
      </c>
      <c r="B54" s="30" t="s">
        <v>12</v>
      </c>
      <c r="C54" s="144">
        <v>0</v>
      </c>
      <c r="D54" s="144">
        <v>0</v>
      </c>
      <c r="E54" s="144">
        <v>0</v>
      </c>
      <c r="F54" s="296">
        <f t="shared" si="0"/>
        <v>0</v>
      </c>
      <c r="G54" s="297"/>
      <c r="H54" s="145">
        <f t="shared" si="1"/>
        <v>0</v>
      </c>
      <c r="I54" s="146"/>
      <c r="J54" s="147">
        <v>0</v>
      </c>
      <c r="K54" s="148"/>
      <c r="L54" s="145">
        <v>0</v>
      </c>
    </row>
    <row r="55" spans="1:12" ht="12.75">
      <c r="A55" s="29" t="s">
        <v>13</v>
      </c>
      <c r="B55" s="30" t="s">
        <v>14</v>
      </c>
      <c r="C55" s="144">
        <v>17</v>
      </c>
      <c r="D55" s="144">
        <v>22866507</v>
      </c>
      <c r="E55" s="144">
        <v>22866507</v>
      </c>
      <c r="F55" s="296">
        <f t="shared" si="0"/>
        <v>20.891099950130524</v>
      </c>
      <c r="G55" s="297"/>
      <c r="H55" s="145">
        <f t="shared" si="1"/>
        <v>20.891099950130524</v>
      </c>
      <c r="I55" s="146"/>
      <c r="J55" s="147">
        <v>5864670</v>
      </c>
      <c r="K55" s="148"/>
      <c r="L55" s="145">
        <f>J55*100/D55</f>
        <v>25.647423981284067</v>
      </c>
    </row>
    <row r="56" spans="1:12" ht="12.75">
      <c r="A56" s="29" t="s">
        <v>15</v>
      </c>
      <c r="B56" s="30" t="s">
        <v>16</v>
      </c>
      <c r="C56" s="144">
        <v>0</v>
      </c>
      <c r="D56" s="144">
        <v>0</v>
      </c>
      <c r="E56" s="144">
        <v>0</v>
      </c>
      <c r="F56" s="296">
        <f t="shared" si="0"/>
        <v>0</v>
      </c>
      <c r="G56" s="297"/>
      <c r="H56" s="145">
        <f t="shared" si="1"/>
        <v>0</v>
      </c>
      <c r="I56" s="146"/>
      <c r="J56" s="147">
        <v>0</v>
      </c>
      <c r="K56" s="148"/>
      <c r="L56" s="145">
        <v>0</v>
      </c>
    </row>
    <row r="57" spans="1:12" ht="12.75">
      <c r="A57" s="29" t="s">
        <v>17</v>
      </c>
      <c r="B57" s="30" t="s">
        <v>18</v>
      </c>
      <c r="C57" s="144">
        <v>0</v>
      </c>
      <c r="D57" s="144">
        <v>0</v>
      </c>
      <c r="E57" s="144">
        <v>0</v>
      </c>
      <c r="F57" s="296">
        <f t="shared" si="0"/>
        <v>0</v>
      </c>
      <c r="G57" s="297"/>
      <c r="H57" s="145">
        <f t="shared" si="1"/>
        <v>0</v>
      </c>
      <c r="I57" s="146"/>
      <c r="J57" s="147">
        <v>0</v>
      </c>
      <c r="K57" s="148"/>
      <c r="L57" s="145">
        <v>0</v>
      </c>
    </row>
    <row r="58" spans="1:12" ht="12.75">
      <c r="A58" s="29"/>
      <c r="B58" s="28" t="s">
        <v>19</v>
      </c>
      <c r="C58" s="31">
        <f>SUM(C53:C57)</f>
        <v>21</v>
      </c>
      <c r="D58" s="31">
        <f>SUM(D53:D57)</f>
        <v>22965085</v>
      </c>
      <c r="E58" s="31">
        <f>SUM(E53:E57)</f>
        <v>22965085</v>
      </c>
      <c r="F58" s="298">
        <f t="shared" si="0"/>
        <v>20.981161928152964</v>
      </c>
      <c r="G58" s="299"/>
      <c r="H58" s="32">
        <f t="shared" si="1"/>
        <v>20.981161928152964</v>
      </c>
      <c r="I58" s="149"/>
      <c r="J58" s="150">
        <f>SUM(J53:J57)</f>
        <v>5864670</v>
      </c>
      <c r="K58" s="151"/>
      <c r="L58" s="32">
        <f>J58*100/D58</f>
        <v>25.537331997682568</v>
      </c>
    </row>
    <row r="59" spans="1:12" ht="12.75">
      <c r="A59" s="33"/>
      <c r="B59" s="34"/>
      <c r="C59" s="35"/>
      <c r="D59" s="35"/>
      <c r="E59" s="35"/>
      <c r="F59" s="35"/>
      <c r="G59" s="35"/>
      <c r="H59" s="35"/>
      <c r="I59" s="152"/>
      <c r="J59" s="152"/>
      <c r="K59" s="152"/>
      <c r="L59" s="36"/>
    </row>
    <row r="60" spans="1:12" ht="12.75">
      <c r="A60" s="29">
        <v>2</v>
      </c>
      <c r="B60" s="28" t="s">
        <v>93</v>
      </c>
      <c r="C60" s="144"/>
      <c r="D60" s="144"/>
      <c r="E60" s="144"/>
      <c r="F60" s="294"/>
      <c r="G60" s="295"/>
      <c r="H60" s="144"/>
      <c r="I60" s="153"/>
      <c r="J60" s="154"/>
      <c r="K60" s="155"/>
      <c r="L60" s="144"/>
    </row>
    <row r="61" spans="1:12" ht="12.75">
      <c r="A61" s="29" t="s">
        <v>9</v>
      </c>
      <c r="B61" s="30" t="s">
        <v>20</v>
      </c>
      <c r="C61" s="144"/>
      <c r="D61" s="144"/>
      <c r="E61" s="144"/>
      <c r="F61" s="294"/>
      <c r="G61" s="295"/>
      <c r="H61" s="145"/>
      <c r="I61" s="146"/>
      <c r="J61" s="147"/>
      <c r="K61" s="148"/>
      <c r="L61" s="144"/>
    </row>
    <row r="62" spans="1:12" ht="12.75">
      <c r="A62" s="29"/>
      <c r="B62" s="30" t="s">
        <v>94</v>
      </c>
      <c r="C62" s="144">
        <v>0</v>
      </c>
      <c r="D62" s="144">
        <v>0</v>
      </c>
      <c r="E62" s="144">
        <v>0</v>
      </c>
      <c r="F62" s="296">
        <f>D62*100/109455735</f>
        <v>0</v>
      </c>
      <c r="G62" s="297"/>
      <c r="H62" s="145">
        <f>D62*100/109455735</f>
        <v>0</v>
      </c>
      <c r="I62" s="146"/>
      <c r="J62" s="147">
        <v>0</v>
      </c>
      <c r="K62" s="148"/>
      <c r="L62" s="145">
        <v>0</v>
      </c>
    </row>
    <row r="63" spans="1:12" ht="12.75">
      <c r="A63" s="29" t="s">
        <v>11</v>
      </c>
      <c r="B63" s="30" t="s">
        <v>14</v>
      </c>
      <c r="C63" s="144">
        <v>1</v>
      </c>
      <c r="D63" s="144">
        <v>27067500</v>
      </c>
      <c r="E63" s="144">
        <v>27067500</v>
      </c>
      <c r="F63" s="296">
        <f>D63*100/109455735</f>
        <v>24.729174766402146</v>
      </c>
      <c r="G63" s="297"/>
      <c r="H63" s="145">
        <f>D63*100/109455735</f>
        <v>24.729174766402146</v>
      </c>
      <c r="I63" s="146"/>
      <c r="J63" s="147">
        <v>0</v>
      </c>
      <c r="K63" s="148"/>
      <c r="L63" s="145">
        <v>0</v>
      </c>
    </row>
    <row r="64" spans="1:12" ht="12.75">
      <c r="A64" s="29" t="s">
        <v>13</v>
      </c>
      <c r="B64" s="30" t="s">
        <v>21</v>
      </c>
      <c r="C64" s="144">
        <v>0</v>
      </c>
      <c r="D64" s="144">
        <v>0</v>
      </c>
      <c r="E64" s="144">
        <v>0</v>
      </c>
      <c r="F64" s="296">
        <f>D64*100/109455735</f>
        <v>0</v>
      </c>
      <c r="G64" s="297"/>
      <c r="H64" s="145">
        <f>D64*100/109455735</f>
        <v>0</v>
      </c>
      <c r="I64" s="146"/>
      <c r="J64" s="147">
        <v>0</v>
      </c>
      <c r="K64" s="148"/>
      <c r="L64" s="145">
        <v>0</v>
      </c>
    </row>
    <row r="65" spans="1:12" ht="12.75">
      <c r="A65" s="37" t="s">
        <v>15</v>
      </c>
      <c r="B65" s="38" t="s">
        <v>18</v>
      </c>
      <c r="C65" s="144">
        <v>0</v>
      </c>
      <c r="D65" s="144">
        <v>0</v>
      </c>
      <c r="E65" s="144">
        <v>0</v>
      </c>
      <c r="F65" s="296">
        <f>D65*100/109455735</f>
        <v>0</v>
      </c>
      <c r="G65" s="297"/>
      <c r="H65" s="145">
        <f>D65*100/109455735</f>
        <v>0</v>
      </c>
      <c r="I65" s="146"/>
      <c r="J65" s="147">
        <v>0</v>
      </c>
      <c r="K65" s="148"/>
      <c r="L65" s="145">
        <v>0</v>
      </c>
    </row>
    <row r="66" spans="1:12" ht="12.75">
      <c r="A66" s="29"/>
      <c r="B66" s="28" t="s">
        <v>22</v>
      </c>
      <c r="C66" s="31">
        <f>SUM(C62:C65)</f>
        <v>1</v>
      </c>
      <c r="D66" s="31">
        <f>SUM(D62:D65)</f>
        <v>27067500</v>
      </c>
      <c r="E66" s="31">
        <f>SUM(E62:E65)</f>
        <v>27067500</v>
      </c>
      <c r="F66" s="298">
        <f>D66*100/109455735</f>
        <v>24.729174766402146</v>
      </c>
      <c r="G66" s="299"/>
      <c r="H66" s="32">
        <f>D66*100/109455735</f>
        <v>24.729174766402146</v>
      </c>
      <c r="I66" s="149"/>
      <c r="J66" s="150">
        <v>0</v>
      </c>
      <c r="K66" s="151"/>
      <c r="L66" s="32">
        <v>0</v>
      </c>
    </row>
    <row r="67" spans="1:12" ht="12.75">
      <c r="A67" s="39"/>
      <c r="B67" s="40"/>
      <c r="C67" s="35"/>
      <c r="D67" s="35"/>
      <c r="E67" s="35"/>
      <c r="F67" s="35"/>
      <c r="G67" s="35"/>
      <c r="H67" s="35"/>
      <c r="I67" s="156"/>
      <c r="J67" s="156"/>
      <c r="K67" s="156"/>
      <c r="L67" s="36"/>
    </row>
    <row r="68" spans="1:12" ht="12.75">
      <c r="A68" s="41"/>
      <c r="B68" s="42" t="s">
        <v>95</v>
      </c>
      <c r="C68" s="43"/>
      <c r="D68" s="43"/>
      <c r="E68" s="44"/>
      <c r="F68" s="284"/>
      <c r="G68" s="285"/>
      <c r="H68" s="44"/>
      <c r="I68" s="44"/>
      <c r="J68" s="159"/>
      <c r="K68" s="160"/>
      <c r="L68" s="160"/>
    </row>
    <row r="69" spans="1:12" ht="12.75">
      <c r="A69" s="45"/>
      <c r="B69" s="46" t="s">
        <v>96</v>
      </c>
      <c r="C69" s="47">
        <f>C58+C66</f>
        <v>22</v>
      </c>
      <c r="D69" s="47">
        <f>D58+D66</f>
        <v>50032585</v>
      </c>
      <c r="E69" s="47">
        <f>E58+E66</f>
        <v>50032585</v>
      </c>
      <c r="F69" s="300">
        <f>D69*100/109455735</f>
        <v>45.71033669455511</v>
      </c>
      <c r="G69" s="301"/>
      <c r="H69" s="48">
        <f>D69*100/109455735</f>
        <v>45.71033669455511</v>
      </c>
      <c r="I69" s="48"/>
      <c r="J69" s="161">
        <f>J58+J66</f>
        <v>5864670</v>
      </c>
      <c r="K69" s="162"/>
      <c r="L69" s="163">
        <f>J69*100/D69</f>
        <v>11.721700967479494</v>
      </c>
    </row>
    <row r="74" spans="1:12" ht="15">
      <c r="A74" s="281" t="s">
        <v>63</v>
      </c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</row>
    <row r="75" spans="1:12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">
      <c r="A76" s="281" t="s">
        <v>64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</row>
    <row r="77" spans="1:12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">
      <c r="A78" s="10" t="s">
        <v>65</v>
      </c>
      <c r="B78" s="11"/>
      <c r="C78" s="266" t="s">
        <v>66</v>
      </c>
      <c r="D78" s="267"/>
      <c r="E78" s="267"/>
      <c r="F78" s="267"/>
      <c r="G78" s="267"/>
      <c r="H78" s="267"/>
      <c r="I78" s="267"/>
      <c r="J78" s="267"/>
      <c r="K78" s="267"/>
      <c r="L78" s="268"/>
    </row>
    <row r="79" spans="1:12" ht="15">
      <c r="A79" s="10" t="s">
        <v>67</v>
      </c>
      <c r="B79" s="11"/>
      <c r="C79" s="266" t="s">
        <v>140</v>
      </c>
      <c r="D79" s="267"/>
      <c r="E79" s="267"/>
      <c r="F79" s="267"/>
      <c r="G79" s="267"/>
      <c r="H79" s="267"/>
      <c r="I79" s="267"/>
      <c r="J79" s="267"/>
      <c r="K79" s="267"/>
      <c r="L79" s="268"/>
    </row>
    <row r="80" spans="1:12" ht="15">
      <c r="A80" s="10" t="s">
        <v>141</v>
      </c>
      <c r="B80" s="11"/>
      <c r="C80" s="266" t="s">
        <v>142</v>
      </c>
      <c r="D80" s="267"/>
      <c r="E80" s="267"/>
      <c r="F80" s="267"/>
      <c r="G80" s="267"/>
      <c r="H80" s="267"/>
      <c r="I80" s="267"/>
      <c r="J80" s="267"/>
      <c r="K80" s="267"/>
      <c r="L80" s="268"/>
    </row>
    <row r="81" spans="1:12" ht="15">
      <c r="A81" s="10" t="s">
        <v>68</v>
      </c>
      <c r="B81" s="11"/>
      <c r="C81" s="266" t="s">
        <v>258</v>
      </c>
      <c r="D81" s="267"/>
      <c r="E81" s="267"/>
      <c r="F81" s="267"/>
      <c r="G81" s="267"/>
      <c r="H81" s="267"/>
      <c r="I81" s="289"/>
      <c r="J81" s="289"/>
      <c r="K81" s="289"/>
      <c r="L81" s="290"/>
    </row>
    <row r="82" spans="1:12" ht="12.75">
      <c r="A82" s="39"/>
      <c r="B82" s="40"/>
      <c r="C82" s="40"/>
      <c r="D82" s="40"/>
      <c r="E82" s="40"/>
      <c r="F82" s="40"/>
      <c r="G82" s="40"/>
      <c r="H82" s="40"/>
      <c r="I82" s="164"/>
      <c r="J82" s="164"/>
      <c r="K82" s="164"/>
      <c r="L82" s="165"/>
    </row>
    <row r="83" spans="1:12" ht="12.75">
      <c r="A83" s="12"/>
      <c r="B83" s="13"/>
      <c r="C83" s="13"/>
      <c r="D83" s="14"/>
      <c r="E83" s="13"/>
      <c r="F83" s="260" t="s">
        <v>69</v>
      </c>
      <c r="G83" s="261"/>
      <c r="H83" s="262"/>
      <c r="I83" s="260" t="s">
        <v>70</v>
      </c>
      <c r="J83" s="261"/>
      <c r="K83" s="261"/>
      <c r="L83" s="262"/>
    </row>
    <row r="84" spans="1:12" ht="12.75">
      <c r="A84" s="16"/>
      <c r="B84" s="17"/>
      <c r="C84" s="17"/>
      <c r="D84" s="18"/>
      <c r="E84" s="17"/>
      <c r="F84" s="263" t="s">
        <v>71</v>
      </c>
      <c r="G84" s="265"/>
      <c r="H84" s="264"/>
      <c r="I84" s="263" t="s">
        <v>72</v>
      </c>
      <c r="J84" s="265"/>
      <c r="K84" s="265"/>
      <c r="L84" s="264"/>
    </row>
    <row r="85" spans="1:12" ht="12.75">
      <c r="A85" s="16" t="s">
        <v>2</v>
      </c>
      <c r="B85" s="17" t="s">
        <v>73</v>
      </c>
      <c r="C85" s="17" t="s">
        <v>0</v>
      </c>
      <c r="D85" s="18" t="s">
        <v>3</v>
      </c>
      <c r="E85" s="17" t="s">
        <v>5</v>
      </c>
      <c r="F85" s="291" t="s">
        <v>74</v>
      </c>
      <c r="G85" s="292"/>
      <c r="H85" s="293"/>
      <c r="I85" s="291" t="s">
        <v>75</v>
      </c>
      <c r="J85" s="292"/>
      <c r="K85" s="292"/>
      <c r="L85" s="293"/>
    </row>
    <row r="86" spans="1:12" ht="12.75">
      <c r="A86" s="16" t="s">
        <v>4</v>
      </c>
      <c r="B86" s="17"/>
      <c r="C86" s="17" t="s">
        <v>61</v>
      </c>
      <c r="D86" s="18" t="s">
        <v>60</v>
      </c>
      <c r="E86" s="17" t="s">
        <v>76</v>
      </c>
      <c r="F86" s="18"/>
      <c r="G86" s="18"/>
      <c r="H86" s="17"/>
      <c r="I86" s="18"/>
      <c r="J86" s="18"/>
      <c r="K86" s="18"/>
      <c r="L86" s="17"/>
    </row>
    <row r="87" spans="1:12" ht="12.75">
      <c r="A87" s="16" t="s">
        <v>77</v>
      </c>
      <c r="B87" s="17"/>
      <c r="C87" s="17" t="s">
        <v>78</v>
      </c>
      <c r="D87" s="18" t="s">
        <v>79</v>
      </c>
      <c r="E87" s="17" t="s">
        <v>143</v>
      </c>
      <c r="F87" s="263" t="s">
        <v>144</v>
      </c>
      <c r="G87" s="264"/>
      <c r="H87" s="17" t="s">
        <v>144</v>
      </c>
      <c r="I87" s="18"/>
      <c r="J87" s="18" t="s">
        <v>60</v>
      </c>
      <c r="K87" s="18"/>
      <c r="L87" s="17" t="s">
        <v>80</v>
      </c>
    </row>
    <row r="88" spans="1:12" ht="12.75">
      <c r="A88" s="16"/>
      <c r="B88" s="17"/>
      <c r="C88" s="17" t="s">
        <v>81</v>
      </c>
      <c r="D88" s="18"/>
      <c r="E88" s="17" t="s">
        <v>145</v>
      </c>
      <c r="F88" s="263" t="s">
        <v>146</v>
      </c>
      <c r="G88" s="264"/>
      <c r="H88" s="17" t="s">
        <v>82</v>
      </c>
      <c r="I88" s="18"/>
      <c r="J88" s="18" t="s">
        <v>79</v>
      </c>
      <c r="K88" s="18"/>
      <c r="L88" s="17" t="s">
        <v>147</v>
      </c>
    </row>
    <row r="89" spans="1:12" ht="12.75">
      <c r="A89" s="21"/>
      <c r="B89" s="22"/>
      <c r="C89" s="22"/>
      <c r="D89" s="23"/>
      <c r="E89" s="22"/>
      <c r="F89" s="302"/>
      <c r="G89" s="303"/>
      <c r="H89" s="22"/>
      <c r="I89" s="23"/>
      <c r="J89" s="23"/>
      <c r="K89" s="23"/>
      <c r="L89" s="22"/>
    </row>
    <row r="90" spans="1:12" ht="12.75">
      <c r="A90" s="24" t="s">
        <v>83</v>
      </c>
      <c r="B90" s="25" t="s">
        <v>84</v>
      </c>
      <c r="C90" s="25" t="s">
        <v>85</v>
      </c>
      <c r="D90" s="26" t="s">
        <v>86</v>
      </c>
      <c r="E90" s="25" t="s">
        <v>87</v>
      </c>
      <c r="F90" s="282" t="s">
        <v>88</v>
      </c>
      <c r="G90" s="283"/>
      <c r="H90" s="25" t="s">
        <v>89</v>
      </c>
      <c r="I90" s="23"/>
      <c r="J90" s="23" t="s">
        <v>90</v>
      </c>
      <c r="K90" s="23"/>
      <c r="L90" s="25" t="s">
        <v>91</v>
      </c>
    </row>
    <row r="91" spans="1:12" ht="15">
      <c r="A91" s="27" t="s">
        <v>23</v>
      </c>
      <c r="B91" s="50" t="s">
        <v>97</v>
      </c>
      <c r="C91" s="29"/>
      <c r="D91" s="51"/>
      <c r="E91" s="51"/>
      <c r="F91" s="294"/>
      <c r="G91" s="295"/>
      <c r="H91" s="51"/>
      <c r="I91" s="166"/>
      <c r="J91" s="143" t="s">
        <v>42</v>
      </c>
      <c r="K91" s="142"/>
      <c r="L91" s="29" t="s">
        <v>42</v>
      </c>
    </row>
    <row r="92" spans="1:12" ht="12.75">
      <c r="A92" s="27" t="s">
        <v>83</v>
      </c>
      <c r="B92" s="50" t="s">
        <v>21</v>
      </c>
      <c r="C92" s="29"/>
      <c r="D92" s="51"/>
      <c r="E92" s="51"/>
      <c r="F92" s="294"/>
      <c r="G92" s="295"/>
      <c r="H92" s="51"/>
      <c r="I92" s="166"/>
      <c r="J92" s="143" t="s">
        <v>42</v>
      </c>
      <c r="K92" s="142"/>
      <c r="L92" s="29" t="s">
        <v>42</v>
      </c>
    </row>
    <row r="93" spans="1:12" ht="12.75">
      <c r="A93" s="29" t="s">
        <v>9</v>
      </c>
      <c r="B93" s="51" t="s">
        <v>24</v>
      </c>
      <c r="C93" s="144">
        <v>28</v>
      </c>
      <c r="D93" s="144">
        <v>2891496</v>
      </c>
      <c r="E93" s="144">
        <v>2890154</v>
      </c>
      <c r="F93" s="296">
        <f aca="true" t="shared" si="2" ref="F93:F101">D93*100/109455735</f>
        <v>2.6417035160377846</v>
      </c>
      <c r="G93" s="297"/>
      <c r="H93" s="145">
        <f aca="true" t="shared" si="3" ref="H93:H101">D93*100/109455735</f>
        <v>2.6417035160377846</v>
      </c>
      <c r="I93" s="146"/>
      <c r="J93" s="143">
        <v>0</v>
      </c>
      <c r="K93" s="148"/>
      <c r="L93" s="167">
        <v>0</v>
      </c>
    </row>
    <row r="94" spans="1:12" ht="12.75">
      <c r="A94" s="29" t="s">
        <v>11</v>
      </c>
      <c r="B94" s="51" t="s">
        <v>16</v>
      </c>
      <c r="C94" s="144">
        <v>88</v>
      </c>
      <c r="D94" s="144">
        <v>68644</v>
      </c>
      <c r="E94" s="144">
        <v>27590</v>
      </c>
      <c r="F94" s="296">
        <f t="shared" si="2"/>
        <v>0.06271393636888921</v>
      </c>
      <c r="G94" s="297"/>
      <c r="H94" s="145">
        <f t="shared" si="3"/>
        <v>0.06271393636888921</v>
      </c>
      <c r="I94" s="146"/>
      <c r="J94" s="143">
        <v>0</v>
      </c>
      <c r="K94" s="148"/>
      <c r="L94" s="167">
        <v>0</v>
      </c>
    </row>
    <row r="95" spans="1:12" ht="12.75">
      <c r="A95" s="29" t="s">
        <v>13</v>
      </c>
      <c r="B95" s="51" t="s">
        <v>12</v>
      </c>
      <c r="C95" s="144">
        <v>1</v>
      </c>
      <c r="D95" s="144">
        <v>112</v>
      </c>
      <c r="E95" s="144">
        <v>0</v>
      </c>
      <c r="F95" s="296">
        <f t="shared" si="2"/>
        <v>0.00010232446933913513</v>
      </c>
      <c r="G95" s="297"/>
      <c r="H95" s="145">
        <f t="shared" si="3"/>
        <v>0.00010232446933913513</v>
      </c>
      <c r="I95" s="146"/>
      <c r="J95" s="143">
        <v>0</v>
      </c>
      <c r="K95" s="148"/>
      <c r="L95" s="167">
        <v>0</v>
      </c>
    </row>
    <row r="96" spans="1:12" ht="12.75">
      <c r="A96" s="29" t="s">
        <v>15</v>
      </c>
      <c r="B96" s="51" t="s">
        <v>25</v>
      </c>
      <c r="C96" s="144">
        <v>0</v>
      </c>
      <c r="D96" s="144">
        <v>0</v>
      </c>
      <c r="E96" s="144">
        <v>0</v>
      </c>
      <c r="F96" s="296">
        <f t="shared" si="2"/>
        <v>0</v>
      </c>
      <c r="G96" s="297"/>
      <c r="H96" s="145">
        <f t="shared" si="3"/>
        <v>0</v>
      </c>
      <c r="I96" s="146"/>
      <c r="J96" s="143">
        <v>0</v>
      </c>
      <c r="K96" s="148"/>
      <c r="L96" s="167">
        <v>0</v>
      </c>
    </row>
    <row r="97" spans="1:12" ht="12.75">
      <c r="A97" s="29" t="s">
        <v>17</v>
      </c>
      <c r="B97" s="51" t="s">
        <v>26</v>
      </c>
      <c r="C97" s="144">
        <v>6</v>
      </c>
      <c r="D97" s="144">
        <v>3459908</v>
      </c>
      <c r="E97" s="144">
        <v>3458208</v>
      </c>
      <c r="F97" s="296">
        <f t="shared" si="2"/>
        <v>3.161011161269896</v>
      </c>
      <c r="G97" s="297"/>
      <c r="H97" s="145">
        <f t="shared" si="3"/>
        <v>3.161011161269896</v>
      </c>
      <c r="I97" s="146"/>
      <c r="J97" s="143">
        <v>0</v>
      </c>
      <c r="K97" s="148"/>
      <c r="L97" s="167">
        <v>0</v>
      </c>
    </row>
    <row r="98" spans="1:12" ht="12.75">
      <c r="A98" s="29" t="s">
        <v>27</v>
      </c>
      <c r="B98" s="51" t="s">
        <v>28</v>
      </c>
      <c r="C98" s="144">
        <v>129</v>
      </c>
      <c r="D98" s="144">
        <v>35400020</v>
      </c>
      <c r="E98" s="144">
        <v>35400020</v>
      </c>
      <c r="F98" s="296">
        <f t="shared" si="2"/>
        <v>32.34185947406045</v>
      </c>
      <c r="G98" s="297"/>
      <c r="H98" s="145">
        <f t="shared" si="3"/>
        <v>32.34185947406045</v>
      </c>
      <c r="I98" s="146"/>
      <c r="J98" s="143">
        <v>0</v>
      </c>
      <c r="K98" s="148"/>
      <c r="L98" s="167">
        <v>0</v>
      </c>
    </row>
    <row r="99" spans="1:12" ht="12.75">
      <c r="A99" s="29" t="s">
        <v>29</v>
      </c>
      <c r="B99" s="51" t="s">
        <v>30</v>
      </c>
      <c r="C99" s="144">
        <v>0</v>
      </c>
      <c r="D99" s="144">
        <v>0</v>
      </c>
      <c r="E99" s="144">
        <v>0</v>
      </c>
      <c r="F99" s="296">
        <f t="shared" si="2"/>
        <v>0</v>
      </c>
      <c r="G99" s="297"/>
      <c r="H99" s="145">
        <f t="shared" si="3"/>
        <v>0</v>
      </c>
      <c r="I99" s="146"/>
      <c r="J99" s="143">
        <v>0</v>
      </c>
      <c r="K99" s="148"/>
      <c r="L99" s="167">
        <v>0</v>
      </c>
    </row>
    <row r="100" spans="1:12" ht="12.75">
      <c r="A100" s="29" t="s">
        <v>31</v>
      </c>
      <c r="B100" s="51" t="s">
        <v>18</v>
      </c>
      <c r="C100" s="144">
        <v>0</v>
      </c>
      <c r="D100" s="144">
        <v>0</v>
      </c>
      <c r="E100" s="144">
        <v>0</v>
      </c>
      <c r="F100" s="296">
        <f t="shared" si="2"/>
        <v>0</v>
      </c>
      <c r="G100" s="297"/>
      <c r="H100" s="145">
        <f t="shared" si="3"/>
        <v>0</v>
      </c>
      <c r="I100" s="146"/>
      <c r="J100" s="143">
        <v>0</v>
      </c>
      <c r="K100" s="148"/>
      <c r="L100" s="167">
        <v>0</v>
      </c>
    </row>
    <row r="101" spans="1:12" ht="12.75">
      <c r="A101" s="29"/>
      <c r="B101" s="50" t="s">
        <v>98</v>
      </c>
      <c r="C101" s="31">
        <f>SUM(C93:C100)</f>
        <v>252</v>
      </c>
      <c r="D101" s="31">
        <f>SUM(D93:D100)</f>
        <v>41820180</v>
      </c>
      <c r="E101" s="31">
        <f>SUM(E93:E100)</f>
        <v>41775972</v>
      </c>
      <c r="F101" s="298">
        <f t="shared" si="2"/>
        <v>38.20739041220636</v>
      </c>
      <c r="G101" s="299"/>
      <c r="H101" s="32">
        <f t="shared" si="3"/>
        <v>38.20739041220636</v>
      </c>
      <c r="I101" s="149"/>
      <c r="J101" s="168">
        <v>0</v>
      </c>
      <c r="K101" s="151"/>
      <c r="L101" s="169">
        <v>0</v>
      </c>
    </row>
    <row r="102" spans="1:12" ht="12.75">
      <c r="A102" s="52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</row>
    <row r="103" spans="1:12" ht="12.75">
      <c r="A103" s="170"/>
      <c r="B103" s="170"/>
      <c r="C103" s="170"/>
      <c r="D103" s="170"/>
      <c r="E103" s="171"/>
      <c r="F103" s="171"/>
      <c r="G103" s="171"/>
      <c r="H103" s="171"/>
      <c r="I103" s="171"/>
      <c r="J103" s="171"/>
      <c r="K103" s="171"/>
      <c r="L103" s="171"/>
    </row>
    <row r="104" spans="1:12" ht="12.75">
      <c r="A104" s="170"/>
      <c r="B104" s="170"/>
      <c r="C104" s="170"/>
      <c r="D104" s="170"/>
      <c r="E104" s="171"/>
      <c r="F104" s="171"/>
      <c r="G104" s="171"/>
      <c r="H104" s="171"/>
      <c r="I104" s="171"/>
      <c r="J104" s="171"/>
      <c r="K104" s="171"/>
      <c r="L104" s="171"/>
    </row>
    <row r="105" spans="1:12" ht="15">
      <c r="A105" s="281" t="s">
        <v>63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</row>
    <row r="106" spans="1:12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5">
      <c r="A107" s="281" t="s">
        <v>64</v>
      </c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</row>
    <row r="108" spans="1:12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5">
      <c r="A109" s="10" t="s">
        <v>65</v>
      </c>
      <c r="B109" s="11"/>
      <c r="C109" s="266" t="s">
        <v>66</v>
      </c>
      <c r="D109" s="267"/>
      <c r="E109" s="267"/>
      <c r="F109" s="267"/>
      <c r="G109" s="267"/>
      <c r="H109" s="267"/>
      <c r="I109" s="267"/>
      <c r="J109" s="267"/>
      <c r="K109" s="267"/>
      <c r="L109" s="268"/>
    </row>
    <row r="110" spans="1:12" ht="15">
      <c r="A110" s="10" t="s">
        <v>67</v>
      </c>
      <c r="B110" s="11"/>
      <c r="C110" s="266" t="s">
        <v>140</v>
      </c>
      <c r="D110" s="267"/>
      <c r="E110" s="267"/>
      <c r="F110" s="267"/>
      <c r="G110" s="267"/>
      <c r="H110" s="267"/>
      <c r="I110" s="267"/>
      <c r="J110" s="267"/>
      <c r="K110" s="267"/>
      <c r="L110" s="268"/>
    </row>
    <row r="111" spans="1:12" ht="15">
      <c r="A111" s="10" t="s">
        <v>141</v>
      </c>
      <c r="B111" s="11"/>
      <c r="C111" s="266" t="s">
        <v>142</v>
      </c>
      <c r="D111" s="267"/>
      <c r="E111" s="267"/>
      <c r="F111" s="267"/>
      <c r="G111" s="267"/>
      <c r="H111" s="267"/>
      <c r="I111" s="267"/>
      <c r="J111" s="267"/>
      <c r="K111" s="267"/>
      <c r="L111" s="268"/>
    </row>
    <row r="112" spans="1:12" ht="15">
      <c r="A112" s="10" t="s">
        <v>68</v>
      </c>
      <c r="B112" s="11"/>
      <c r="C112" s="266" t="s">
        <v>258</v>
      </c>
      <c r="D112" s="267"/>
      <c r="E112" s="267"/>
      <c r="F112" s="267"/>
      <c r="G112" s="267"/>
      <c r="H112" s="267"/>
      <c r="I112" s="289"/>
      <c r="J112" s="289"/>
      <c r="K112" s="289"/>
      <c r="L112" s="290"/>
    </row>
    <row r="113" spans="1:12" ht="12.75">
      <c r="A113" s="3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9"/>
    </row>
    <row r="114" spans="1:12" ht="12.75">
      <c r="A114" s="12"/>
      <c r="B114" s="13"/>
      <c r="C114" s="13"/>
      <c r="D114" s="14"/>
      <c r="E114" s="13"/>
      <c r="F114" s="260" t="s">
        <v>69</v>
      </c>
      <c r="G114" s="261"/>
      <c r="H114" s="262"/>
      <c r="I114" s="260" t="s">
        <v>70</v>
      </c>
      <c r="J114" s="261"/>
      <c r="K114" s="261"/>
      <c r="L114" s="262"/>
    </row>
    <row r="115" spans="1:12" ht="12.75">
      <c r="A115" s="16"/>
      <c r="B115" s="17"/>
      <c r="C115" s="17"/>
      <c r="D115" s="18"/>
      <c r="E115" s="17"/>
      <c r="F115" s="263" t="s">
        <v>71</v>
      </c>
      <c r="G115" s="265"/>
      <c r="H115" s="264"/>
      <c r="I115" s="263" t="s">
        <v>72</v>
      </c>
      <c r="J115" s="265"/>
      <c r="K115" s="265"/>
      <c r="L115" s="264"/>
    </row>
    <row r="116" spans="1:12" ht="12.75">
      <c r="A116" s="16" t="s">
        <v>2</v>
      </c>
      <c r="B116" s="17" t="s">
        <v>73</v>
      </c>
      <c r="C116" s="17" t="s">
        <v>0</v>
      </c>
      <c r="D116" s="18" t="s">
        <v>3</v>
      </c>
      <c r="E116" s="17" t="s">
        <v>5</v>
      </c>
      <c r="F116" s="291" t="s">
        <v>74</v>
      </c>
      <c r="G116" s="292"/>
      <c r="H116" s="293"/>
      <c r="I116" s="291" t="s">
        <v>75</v>
      </c>
      <c r="J116" s="292"/>
      <c r="K116" s="292"/>
      <c r="L116" s="293"/>
    </row>
    <row r="117" spans="1:12" ht="12.75">
      <c r="A117" s="16" t="s">
        <v>4</v>
      </c>
      <c r="B117" s="17"/>
      <c r="C117" s="17" t="s">
        <v>61</v>
      </c>
      <c r="D117" s="18" t="s">
        <v>60</v>
      </c>
      <c r="E117" s="17" t="s">
        <v>76</v>
      </c>
      <c r="F117" s="18"/>
      <c r="G117" s="18"/>
      <c r="H117" s="17"/>
      <c r="I117" s="18"/>
      <c r="J117" s="18"/>
      <c r="K117" s="18"/>
      <c r="L117" s="17"/>
    </row>
    <row r="118" spans="1:12" ht="12.75">
      <c r="A118" s="16" t="s">
        <v>77</v>
      </c>
      <c r="B118" s="17"/>
      <c r="C118" s="17" t="s">
        <v>78</v>
      </c>
      <c r="D118" s="18" t="s">
        <v>79</v>
      </c>
      <c r="E118" s="17" t="s">
        <v>143</v>
      </c>
      <c r="F118" s="263" t="s">
        <v>144</v>
      </c>
      <c r="G118" s="264"/>
      <c r="H118" s="17" t="s">
        <v>144</v>
      </c>
      <c r="I118" s="18"/>
      <c r="J118" s="18" t="s">
        <v>60</v>
      </c>
      <c r="K118" s="18"/>
      <c r="L118" s="17" t="s">
        <v>80</v>
      </c>
    </row>
    <row r="119" spans="1:12" ht="12.75">
      <c r="A119" s="16"/>
      <c r="B119" s="17"/>
      <c r="C119" s="17" t="s">
        <v>81</v>
      </c>
      <c r="D119" s="18"/>
      <c r="E119" s="17" t="s">
        <v>145</v>
      </c>
      <c r="F119" s="263" t="s">
        <v>146</v>
      </c>
      <c r="G119" s="264"/>
      <c r="H119" s="17" t="s">
        <v>82</v>
      </c>
      <c r="I119" s="18"/>
      <c r="J119" s="18" t="s">
        <v>79</v>
      </c>
      <c r="K119" s="18"/>
      <c r="L119" s="17" t="s">
        <v>147</v>
      </c>
    </row>
    <row r="120" spans="1:12" ht="12.75">
      <c r="A120" s="21"/>
      <c r="B120" s="22"/>
      <c r="C120" s="22"/>
      <c r="D120" s="23"/>
      <c r="E120" s="22"/>
      <c r="F120" s="23"/>
      <c r="G120" s="23"/>
      <c r="H120" s="22"/>
      <c r="I120" s="23"/>
      <c r="J120" s="23"/>
      <c r="K120" s="23"/>
      <c r="L120" s="22"/>
    </row>
    <row r="121" spans="1:12" ht="12.75">
      <c r="A121" s="24" t="s">
        <v>83</v>
      </c>
      <c r="B121" s="25" t="s">
        <v>84</v>
      </c>
      <c r="C121" s="25" t="s">
        <v>85</v>
      </c>
      <c r="D121" s="26" t="s">
        <v>86</v>
      </c>
      <c r="E121" s="25" t="s">
        <v>87</v>
      </c>
      <c r="F121" s="282" t="s">
        <v>88</v>
      </c>
      <c r="G121" s="283"/>
      <c r="H121" s="25" t="s">
        <v>89</v>
      </c>
      <c r="I121" s="23"/>
      <c r="J121" s="23" t="s">
        <v>90</v>
      </c>
      <c r="K121" s="23"/>
      <c r="L121" s="25" t="s">
        <v>91</v>
      </c>
    </row>
    <row r="122" spans="1:12" ht="12.75">
      <c r="A122" s="27" t="s">
        <v>99</v>
      </c>
      <c r="B122" s="50" t="s">
        <v>62</v>
      </c>
      <c r="C122" s="51"/>
      <c r="D122" s="51"/>
      <c r="E122" s="51"/>
      <c r="F122" s="294"/>
      <c r="G122" s="295"/>
      <c r="H122" s="51"/>
      <c r="I122" s="166"/>
      <c r="J122" s="143" t="s">
        <v>42</v>
      </c>
      <c r="K122" s="142"/>
      <c r="L122" s="29" t="s">
        <v>42</v>
      </c>
    </row>
    <row r="123" spans="1:12" ht="12.75">
      <c r="A123" s="29" t="s">
        <v>9</v>
      </c>
      <c r="B123" s="51" t="s">
        <v>14</v>
      </c>
      <c r="C123" s="144">
        <v>957</v>
      </c>
      <c r="D123" s="144">
        <v>3979349</v>
      </c>
      <c r="E123" s="144">
        <v>3909133</v>
      </c>
      <c r="F123" s="296">
        <f>D123*100/109455735</f>
        <v>3.635578345894804</v>
      </c>
      <c r="G123" s="297"/>
      <c r="H123" s="145">
        <f>D123*100/109455735</f>
        <v>3.635578345894804</v>
      </c>
      <c r="I123" s="146"/>
      <c r="J123" s="143">
        <v>0</v>
      </c>
      <c r="K123" s="148"/>
      <c r="L123" s="167">
        <v>0</v>
      </c>
    </row>
    <row r="124" spans="1:12" ht="12.75">
      <c r="A124" s="37" t="s">
        <v>11</v>
      </c>
      <c r="B124" s="53" t="s">
        <v>100</v>
      </c>
      <c r="C124" s="159"/>
      <c r="D124" s="43"/>
      <c r="E124" s="159"/>
      <c r="F124" s="284"/>
      <c r="G124" s="285"/>
      <c r="H124" s="159"/>
      <c r="I124" s="44"/>
      <c r="J124" s="140"/>
      <c r="K124" s="160"/>
      <c r="L124" s="158"/>
    </row>
    <row r="125" spans="1:12" ht="12.75">
      <c r="A125" s="54"/>
      <c r="B125" s="55" t="s">
        <v>101</v>
      </c>
      <c r="C125" s="172"/>
      <c r="D125" s="173"/>
      <c r="E125" s="172"/>
      <c r="F125" s="304"/>
      <c r="G125" s="305"/>
      <c r="H125" s="172"/>
      <c r="I125" s="175"/>
      <c r="J125" s="176"/>
      <c r="K125" s="177"/>
      <c r="L125" s="174"/>
    </row>
    <row r="126" spans="1:12" ht="12.75">
      <c r="A126" s="54"/>
      <c r="B126" s="56" t="s">
        <v>102</v>
      </c>
      <c r="C126" s="178">
        <v>56908</v>
      </c>
      <c r="D126" s="179">
        <v>10214583</v>
      </c>
      <c r="E126" s="178">
        <v>7446099</v>
      </c>
      <c r="F126" s="306">
        <f>D126*100/109455735</f>
        <v>9.332158794603133</v>
      </c>
      <c r="G126" s="307"/>
      <c r="H126" s="181">
        <f>D126*100/109455735</f>
        <v>9.332158794603133</v>
      </c>
      <c r="I126" s="182"/>
      <c r="J126" s="183">
        <v>0</v>
      </c>
      <c r="K126" s="184"/>
      <c r="L126" s="180">
        <v>0</v>
      </c>
    </row>
    <row r="127" spans="1:12" ht="12.75">
      <c r="A127" s="54"/>
      <c r="B127" s="57" t="s">
        <v>103</v>
      </c>
      <c r="C127" s="159"/>
      <c r="D127" s="43"/>
      <c r="E127" s="159"/>
      <c r="F127" s="284"/>
      <c r="G127" s="285"/>
      <c r="H127" s="159"/>
      <c r="I127" s="44"/>
      <c r="J127" s="140"/>
      <c r="K127" s="160"/>
      <c r="L127" s="158"/>
    </row>
    <row r="128" spans="1:12" ht="12.75">
      <c r="A128" s="45"/>
      <c r="B128" s="58" t="s">
        <v>104</v>
      </c>
      <c r="C128" s="178">
        <v>22</v>
      </c>
      <c r="D128" s="179">
        <v>1848541</v>
      </c>
      <c r="E128" s="178">
        <v>1781715</v>
      </c>
      <c r="F128" s="306">
        <f>D128*100/109455735</f>
        <v>1.688848007827091</v>
      </c>
      <c r="G128" s="307"/>
      <c r="H128" s="181">
        <f>D128*100/109455735</f>
        <v>1.688848007827091</v>
      </c>
      <c r="I128" s="182"/>
      <c r="J128" s="183">
        <v>0</v>
      </c>
      <c r="K128" s="184"/>
      <c r="L128" s="180">
        <v>0</v>
      </c>
    </row>
    <row r="129" spans="1:12" ht="12.75">
      <c r="A129" s="29" t="s">
        <v>13</v>
      </c>
      <c r="B129" s="59" t="s">
        <v>18</v>
      </c>
      <c r="C129" s="144"/>
      <c r="D129" s="144"/>
      <c r="E129" s="144"/>
      <c r="F129" s="294"/>
      <c r="G129" s="295"/>
      <c r="H129" s="181"/>
      <c r="I129" s="146"/>
      <c r="J129" s="143"/>
      <c r="K129" s="148"/>
      <c r="L129" s="167"/>
    </row>
    <row r="130" spans="1:12" ht="12.75">
      <c r="A130" s="29"/>
      <c r="B130" s="59" t="s">
        <v>55</v>
      </c>
      <c r="C130" s="144">
        <v>674</v>
      </c>
      <c r="D130" s="144">
        <v>333806</v>
      </c>
      <c r="E130" s="144">
        <v>296577</v>
      </c>
      <c r="F130" s="296">
        <f aca="true" t="shared" si="4" ref="F130:F135">D130*100/109455735</f>
        <v>0.3049689447519584</v>
      </c>
      <c r="G130" s="297"/>
      <c r="H130" s="145">
        <f aca="true" t="shared" si="5" ref="H130:H135">D130*100/109455735</f>
        <v>0.3049689447519584</v>
      </c>
      <c r="I130" s="146"/>
      <c r="J130" s="143">
        <v>0</v>
      </c>
      <c r="K130" s="148"/>
      <c r="L130" s="167">
        <v>0</v>
      </c>
    </row>
    <row r="131" spans="1:12" ht="12.75">
      <c r="A131" s="29"/>
      <c r="B131" s="59" t="s">
        <v>49</v>
      </c>
      <c r="C131" s="144">
        <v>2</v>
      </c>
      <c r="D131" s="144">
        <v>136350</v>
      </c>
      <c r="E131" s="144">
        <v>136350</v>
      </c>
      <c r="F131" s="296">
        <f t="shared" si="4"/>
        <v>0.12457090530706318</v>
      </c>
      <c r="G131" s="297"/>
      <c r="H131" s="145">
        <f t="shared" si="5"/>
        <v>0.12457090530706318</v>
      </c>
      <c r="I131" s="146"/>
      <c r="J131" s="143">
        <v>0</v>
      </c>
      <c r="K131" s="148"/>
      <c r="L131" s="167">
        <v>0</v>
      </c>
    </row>
    <row r="132" spans="1:12" ht="12.75">
      <c r="A132" s="29"/>
      <c r="B132" s="59" t="s">
        <v>183</v>
      </c>
      <c r="C132" s="144">
        <v>10</v>
      </c>
      <c r="D132" s="144">
        <v>11707</v>
      </c>
      <c r="E132" s="144">
        <v>11686</v>
      </c>
      <c r="F132" s="296">
        <f t="shared" si="4"/>
        <v>0.010695647879939776</v>
      </c>
      <c r="G132" s="297"/>
      <c r="H132" s="145">
        <f t="shared" si="5"/>
        <v>0.010695647879939776</v>
      </c>
      <c r="I132" s="146"/>
      <c r="J132" s="143">
        <v>0</v>
      </c>
      <c r="K132" s="148"/>
      <c r="L132" s="167">
        <v>9.136113333851351E-07</v>
      </c>
    </row>
    <row r="133" spans="1:12" ht="12.75">
      <c r="A133" s="29"/>
      <c r="B133" s="59" t="s">
        <v>56</v>
      </c>
      <c r="C133" s="144">
        <v>30</v>
      </c>
      <c r="D133" s="144">
        <v>90470</v>
      </c>
      <c r="E133" s="144">
        <v>100</v>
      </c>
      <c r="F133" s="296">
        <f t="shared" si="4"/>
        <v>0.08265441733135317</v>
      </c>
      <c r="G133" s="297"/>
      <c r="H133" s="145">
        <f t="shared" si="5"/>
        <v>0.08265441733135317</v>
      </c>
      <c r="I133" s="146"/>
      <c r="J133" s="143">
        <v>0</v>
      </c>
      <c r="K133" s="148"/>
      <c r="L133" s="167">
        <v>0</v>
      </c>
    </row>
    <row r="134" spans="1:12" ht="12.75">
      <c r="A134" s="29"/>
      <c r="B134" s="59" t="s">
        <v>148</v>
      </c>
      <c r="C134" s="144">
        <v>114</v>
      </c>
      <c r="D134" s="144">
        <v>988164</v>
      </c>
      <c r="E134" s="144">
        <v>988164</v>
      </c>
      <c r="F134" s="296">
        <f t="shared" si="4"/>
        <v>0.9027978296431887</v>
      </c>
      <c r="G134" s="297"/>
      <c r="H134" s="145">
        <f t="shared" si="5"/>
        <v>0.9027978296431887</v>
      </c>
      <c r="I134" s="146"/>
      <c r="J134" s="143">
        <v>0</v>
      </c>
      <c r="K134" s="148"/>
      <c r="L134" s="167">
        <v>0</v>
      </c>
    </row>
    <row r="135" spans="1:12" ht="12.75">
      <c r="A135" s="51"/>
      <c r="B135" s="50" t="s">
        <v>32</v>
      </c>
      <c r="C135" s="31">
        <f>SUM(C123:C134)</f>
        <v>58717</v>
      </c>
      <c r="D135" s="31">
        <f>SUM(D123:D134)</f>
        <v>17602970</v>
      </c>
      <c r="E135" s="31">
        <f>SUM(E123:E134)</f>
        <v>14569824</v>
      </c>
      <c r="F135" s="298">
        <f t="shared" si="4"/>
        <v>16.08227289323853</v>
      </c>
      <c r="G135" s="299"/>
      <c r="H135" s="32">
        <f t="shared" si="5"/>
        <v>16.08227289323853</v>
      </c>
      <c r="I135" s="149"/>
      <c r="J135" s="168">
        <f>SUM(J123:J134)</f>
        <v>0</v>
      </c>
      <c r="K135" s="151"/>
      <c r="L135" s="169">
        <v>0</v>
      </c>
    </row>
    <row r="136" spans="1:12" ht="12.75">
      <c r="A136" s="51"/>
      <c r="B136" s="50"/>
      <c r="C136" s="31"/>
      <c r="D136" s="31"/>
      <c r="E136" s="31"/>
      <c r="F136" s="308"/>
      <c r="G136" s="309"/>
      <c r="H136" s="60"/>
      <c r="I136" s="149"/>
      <c r="J136" s="168"/>
      <c r="K136" s="151"/>
      <c r="L136" s="169"/>
    </row>
    <row r="137" spans="1:12" ht="12.75">
      <c r="A137" s="51"/>
      <c r="B137" s="50" t="s">
        <v>105</v>
      </c>
      <c r="C137" s="31">
        <f>C101+C135</f>
        <v>58969</v>
      </c>
      <c r="D137" s="31">
        <f>D101+D135</f>
        <v>59423150</v>
      </c>
      <c r="E137" s="31">
        <f>E101+E135</f>
        <v>56345796</v>
      </c>
      <c r="F137" s="298">
        <f>D137*100/109455735</f>
        <v>54.28966330544489</v>
      </c>
      <c r="G137" s="299"/>
      <c r="H137" s="32">
        <f>D137*100/109455735</f>
        <v>54.28966330544489</v>
      </c>
      <c r="I137" s="149"/>
      <c r="J137" s="168">
        <f>J101+J135</f>
        <v>0</v>
      </c>
      <c r="K137" s="151"/>
      <c r="L137" s="169">
        <v>0</v>
      </c>
    </row>
    <row r="138" spans="1:12" ht="12.75">
      <c r="A138" s="41"/>
      <c r="B138" s="42"/>
      <c r="C138" s="61"/>
      <c r="D138" s="61"/>
      <c r="E138" s="61"/>
      <c r="F138" s="260"/>
      <c r="G138" s="261"/>
      <c r="H138" s="185"/>
      <c r="I138" s="186"/>
      <c r="J138" s="18"/>
      <c r="K138" s="187"/>
      <c r="L138" s="188"/>
    </row>
    <row r="139" spans="1:12" ht="12.75">
      <c r="A139" s="41"/>
      <c r="B139" s="42" t="s">
        <v>106</v>
      </c>
      <c r="C139" s="61">
        <f>C69+C137</f>
        <v>58991</v>
      </c>
      <c r="D139" s="61">
        <f>D69+D137</f>
        <v>109455735</v>
      </c>
      <c r="E139" s="61">
        <f>E69+E137</f>
        <v>106378381</v>
      </c>
      <c r="F139" s="298">
        <f>D139*100/109455735</f>
        <v>100</v>
      </c>
      <c r="G139" s="299"/>
      <c r="H139" s="32">
        <f>D139*100/109455735</f>
        <v>100</v>
      </c>
      <c r="I139" s="189"/>
      <c r="J139" s="168">
        <f>J69+J137</f>
        <v>5864670</v>
      </c>
      <c r="K139" s="150"/>
      <c r="L139" s="169">
        <f>J139*100/D139</f>
        <v>5.358028978563801</v>
      </c>
    </row>
    <row r="140" spans="1:12" ht="12.75">
      <c r="A140" s="12" t="s">
        <v>33</v>
      </c>
      <c r="B140" s="62" t="s">
        <v>107</v>
      </c>
      <c r="C140" s="159"/>
      <c r="D140" s="43"/>
      <c r="E140" s="159"/>
      <c r="F140" s="284"/>
      <c r="G140" s="285"/>
      <c r="H140" s="159"/>
      <c r="I140" s="175"/>
      <c r="J140" s="176"/>
      <c r="K140" s="177"/>
      <c r="L140" s="158"/>
    </row>
    <row r="141" spans="1:12" ht="12.75">
      <c r="A141" s="20"/>
      <c r="B141" s="63" t="s">
        <v>108</v>
      </c>
      <c r="C141" s="178"/>
      <c r="D141" s="179"/>
      <c r="E141" s="178"/>
      <c r="F141" s="310"/>
      <c r="G141" s="311"/>
      <c r="H141" s="181"/>
      <c r="I141" s="190"/>
      <c r="J141" s="176"/>
      <c r="K141" s="177"/>
      <c r="L141" s="180"/>
    </row>
    <row r="142" spans="1:12" ht="12.75">
      <c r="A142" s="27">
        <v>1</v>
      </c>
      <c r="B142" s="64" t="s">
        <v>113</v>
      </c>
      <c r="C142" s="178">
        <v>0</v>
      </c>
      <c r="D142" s="179">
        <v>0</v>
      </c>
      <c r="E142" s="178">
        <v>0</v>
      </c>
      <c r="F142" s="296">
        <f>D142*100/109455735</f>
        <v>0</v>
      </c>
      <c r="G142" s="297"/>
      <c r="H142" s="145">
        <f>D142*100/109455735</f>
        <v>0</v>
      </c>
      <c r="I142" s="146"/>
      <c r="J142" s="143">
        <v>0</v>
      </c>
      <c r="K142" s="148"/>
      <c r="L142" s="180">
        <v>0</v>
      </c>
    </row>
    <row r="143" spans="1:12" ht="12.75">
      <c r="A143" s="27">
        <v>2</v>
      </c>
      <c r="B143" s="64" t="s">
        <v>149</v>
      </c>
      <c r="C143" s="178">
        <v>0</v>
      </c>
      <c r="D143" s="179">
        <v>0</v>
      </c>
      <c r="E143" s="178">
        <v>0</v>
      </c>
      <c r="F143" s="296">
        <f>D143*100/109455735</f>
        <v>0</v>
      </c>
      <c r="G143" s="297"/>
      <c r="H143" s="145">
        <f>D143*100/109455735</f>
        <v>0</v>
      </c>
      <c r="I143" s="146"/>
      <c r="J143" s="143">
        <v>0</v>
      </c>
      <c r="K143" s="148"/>
      <c r="L143" s="180">
        <v>0</v>
      </c>
    </row>
    <row r="144" spans="1:12" ht="12.75">
      <c r="A144" s="51"/>
      <c r="B144" s="50" t="s">
        <v>34</v>
      </c>
      <c r="C144" s="31">
        <f>C139+C142+C143</f>
        <v>58991</v>
      </c>
      <c r="D144" s="31">
        <f>D139+D142+D143</f>
        <v>109455735</v>
      </c>
      <c r="E144" s="31">
        <f>E139+E142+E143</f>
        <v>106378381</v>
      </c>
      <c r="F144" s="308" t="s">
        <v>42</v>
      </c>
      <c r="G144" s="309"/>
      <c r="H144" s="32">
        <f>D144*100/109455735</f>
        <v>100</v>
      </c>
      <c r="I144" s="149"/>
      <c r="J144" s="168">
        <f>J139+J142+J143</f>
        <v>5864670</v>
      </c>
      <c r="K144" s="151"/>
      <c r="L144" s="169">
        <f>J144*100/D144</f>
        <v>5.358028978563801</v>
      </c>
    </row>
    <row r="149" spans="1:12" ht="15">
      <c r="A149" s="279" t="s">
        <v>63</v>
      </c>
      <c r="B149" s="279"/>
      <c r="C149" s="279"/>
      <c r="D149" s="279"/>
      <c r="E149" s="279"/>
      <c r="F149" s="279"/>
      <c r="G149" s="279"/>
      <c r="H149" s="279"/>
      <c r="I149" s="279"/>
      <c r="J149" s="279"/>
      <c r="K149" s="279"/>
      <c r="L149" s="279"/>
    </row>
    <row r="150" spans="1:12" ht="15">
      <c r="A150" s="279" t="s">
        <v>185</v>
      </c>
      <c r="B150" s="279"/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</row>
    <row r="151" spans="1:12" ht="15">
      <c r="A151" s="312" t="s">
        <v>186</v>
      </c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</row>
    <row r="152" spans="1:12" ht="12.75">
      <c r="A152" s="191"/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</row>
    <row r="153" spans="1:12" ht="15">
      <c r="A153" s="10" t="s">
        <v>65</v>
      </c>
      <c r="B153" s="11"/>
      <c r="C153" s="266" t="s">
        <v>66</v>
      </c>
      <c r="D153" s="267"/>
      <c r="E153" s="267"/>
      <c r="F153" s="267"/>
      <c r="G153" s="267"/>
      <c r="H153" s="267"/>
      <c r="I153" s="267"/>
      <c r="J153" s="267"/>
      <c r="K153" s="267"/>
      <c r="L153" s="268"/>
    </row>
    <row r="154" spans="1:12" ht="15">
      <c r="A154" s="10" t="s">
        <v>67</v>
      </c>
      <c r="B154" s="11"/>
      <c r="C154" s="266" t="s">
        <v>140</v>
      </c>
      <c r="D154" s="267"/>
      <c r="E154" s="267"/>
      <c r="F154" s="267"/>
      <c r="G154" s="267"/>
      <c r="H154" s="267"/>
      <c r="I154" s="267"/>
      <c r="J154" s="267"/>
      <c r="K154" s="267"/>
      <c r="L154" s="268"/>
    </row>
    <row r="155" spans="1:12" ht="15">
      <c r="A155" s="10" t="s">
        <v>141</v>
      </c>
      <c r="B155" s="11"/>
      <c r="C155" s="266" t="s">
        <v>142</v>
      </c>
      <c r="D155" s="267"/>
      <c r="E155" s="267"/>
      <c r="F155" s="267"/>
      <c r="G155" s="267"/>
      <c r="H155" s="267"/>
      <c r="I155" s="267"/>
      <c r="J155" s="267"/>
      <c r="K155" s="267"/>
      <c r="L155" s="268"/>
    </row>
    <row r="156" spans="1:12" ht="15">
      <c r="A156" s="10" t="s">
        <v>68</v>
      </c>
      <c r="B156" s="11"/>
      <c r="C156" s="266" t="s">
        <v>258</v>
      </c>
      <c r="D156" s="267"/>
      <c r="E156" s="267"/>
      <c r="F156" s="267"/>
      <c r="G156" s="267"/>
      <c r="H156" s="267"/>
      <c r="I156" s="289"/>
      <c r="J156" s="289"/>
      <c r="K156" s="289"/>
      <c r="L156" s="290"/>
    </row>
    <row r="157" spans="1:12" ht="12.75">
      <c r="A157" s="192" t="s">
        <v>35</v>
      </c>
      <c r="B157" s="192" t="s">
        <v>187</v>
      </c>
      <c r="C157" s="271" t="s">
        <v>188</v>
      </c>
      <c r="D157" s="272"/>
      <c r="E157" s="271" t="s">
        <v>189</v>
      </c>
      <c r="F157" s="280"/>
      <c r="G157" s="272"/>
      <c r="H157" s="271" t="s">
        <v>190</v>
      </c>
      <c r="I157" s="272"/>
      <c r="J157" s="271" t="s">
        <v>191</v>
      </c>
      <c r="K157" s="272"/>
      <c r="L157" s="192" t="s">
        <v>192</v>
      </c>
    </row>
    <row r="158" spans="1:12" ht="12.75">
      <c r="A158" s="71"/>
      <c r="B158" s="71"/>
      <c r="C158" s="193"/>
      <c r="D158" s="194"/>
      <c r="E158" s="193"/>
      <c r="F158" s="195"/>
      <c r="G158" s="194"/>
      <c r="H158" s="70"/>
      <c r="I158" s="72"/>
      <c r="J158" s="276" t="s">
        <v>193</v>
      </c>
      <c r="K158" s="277"/>
      <c r="L158" s="68" t="s">
        <v>194</v>
      </c>
    </row>
    <row r="159" spans="1:12" ht="12.75">
      <c r="A159" s="67"/>
      <c r="B159" s="68"/>
      <c r="C159" s="68" t="s">
        <v>118</v>
      </c>
      <c r="D159" s="68" t="s">
        <v>110</v>
      </c>
      <c r="E159" s="67" t="s">
        <v>119</v>
      </c>
      <c r="F159" s="68" t="s">
        <v>80</v>
      </c>
      <c r="G159" s="68" t="s">
        <v>110</v>
      </c>
      <c r="H159" s="68" t="s">
        <v>5</v>
      </c>
      <c r="I159" s="68" t="s">
        <v>195</v>
      </c>
      <c r="J159" s="66" t="s">
        <v>5</v>
      </c>
      <c r="K159" s="69" t="s">
        <v>196</v>
      </c>
      <c r="L159" s="68" t="s">
        <v>197</v>
      </c>
    </row>
    <row r="160" spans="1:12" ht="12.75">
      <c r="A160" s="67"/>
      <c r="B160" s="68"/>
      <c r="C160" s="68" t="s">
        <v>6</v>
      </c>
      <c r="D160" s="68" t="s">
        <v>111</v>
      </c>
      <c r="E160" s="67"/>
      <c r="F160" s="68" t="s">
        <v>198</v>
      </c>
      <c r="G160" s="68" t="s">
        <v>111</v>
      </c>
      <c r="H160" s="68" t="s">
        <v>199</v>
      </c>
      <c r="I160" s="68" t="s">
        <v>200</v>
      </c>
      <c r="J160" s="68" t="s">
        <v>201</v>
      </c>
      <c r="K160" s="69" t="s">
        <v>202</v>
      </c>
      <c r="L160" s="68" t="s">
        <v>203</v>
      </c>
    </row>
    <row r="161" spans="1:12" ht="12.75">
      <c r="A161" s="67"/>
      <c r="B161" s="68"/>
      <c r="C161" s="68" t="s">
        <v>204</v>
      </c>
      <c r="D161" s="22" t="s">
        <v>205</v>
      </c>
      <c r="E161" s="67"/>
      <c r="F161" s="68" t="s">
        <v>206</v>
      </c>
      <c r="G161" s="22" t="s">
        <v>112</v>
      </c>
      <c r="H161" s="68" t="s">
        <v>204</v>
      </c>
      <c r="I161" s="68" t="s">
        <v>207</v>
      </c>
      <c r="J161" s="68" t="s">
        <v>193</v>
      </c>
      <c r="K161" s="69" t="s">
        <v>201</v>
      </c>
      <c r="L161" s="68" t="s">
        <v>208</v>
      </c>
    </row>
    <row r="162" spans="1:12" ht="12.75">
      <c r="A162" s="67"/>
      <c r="B162" s="68"/>
      <c r="C162" s="68"/>
      <c r="D162" s="196"/>
      <c r="E162" s="67"/>
      <c r="F162" s="68"/>
      <c r="G162" s="68" t="s">
        <v>209</v>
      </c>
      <c r="H162" s="68"/>
      <c r="I162" s="68" t="s">
        <v>210</v>
      </c>
      <c r="J162" s="68" t="s">
        <v>204</v>
      </c>
      <c r="K162" s="69" t="s">
        <v>193</v>
      </c>
      <c r="L162" s="68" t="s">
        <v>211</v>
      </c>
    </row>
    <row r="163" spans="1:12" ht="12.75">
      <c r="A163" s="67"/>
      <c r="B163" s="68"/>
      <c r="C163" s="68"/>
      <c r="D163" s="196"/>
      <c r="E163" s="67"/>
      <c r="F163" s="68"/>
      <c r="G163" s="68" t="s">
        <v>212</v>
      </c>
      <c r="H163" s="68"/>
      <c r="I163" s="68" t="s">
        <v>213</v>
      </c>
      <c r="J163" s="68"/>
      <c r="K163" s="69" t="s">
        <v>213</v>
      </c>
      <c r="L163" s="68" t="s">
        <v>214</v>
      </c>
    </row>
    <row r="164" spans="1:12" ht="12.75">
      <c r="A164" s="67"/>
      <c r="B164" s="68"/>
      <c r="C164" s="68"/>
      <c r="D164" s="196"/>
      <c r="E164" s="67"/>
      <c r="F164" s="68"/>
      <c r="G164" s="68" t="s">
        <v>215</v>
      </c>
      <c r="H164" s="68"/>
      <c r="I164" s="68" t="s">
        <v>216</v>
      </c>
      <c r="J164" s="68"/>
      <c r="K164" s="197" t="s">
        <v>216</v>
      </c>
      <c r="L164" s="68" t="s">
        <v>217</v>
      </c>
    </row>
    <row r="165" spans="1:12" ht="12.75">
      <c r="A165" s="67"/>
      <c r="B165" s="68"/>
      <c r="C165" s="68"/>
      <c r="D165" s="196"/>
      <c r="E165" s="67"/>
      <c r="F165" s="68"/>
      <c r="G165" s="68"/>
      <c r="H165" s="68"/>
      <c r="I165" s="68"/>
      <c r="J165" s="68"/>
      <c r="K165" s="197"/>
      <c r="L165" s="68" t="s">
        <v>218</v>
      </c>
    </row>
    <row r="166" spans="1:12" ht="12.75">
      <c r="A166" s="67"/>
      <c r="B166" s="68"/>
      <c r="C166" s="68"/>
      <c r="D166" s="196"/>
      <c r="E166" s="67"/>
      <c r="F166" s="68" t="s">
        <v>219</v>
      </c>
      <c r="G166" s="68"/>
      <c r="H166" s="68"/>
      <c r="I166" s="68"/>
      <c r="J166" s="68"/>
      <c r="K166" s="197"/>
      <c r="L166" s="68" t="s">
        <v>220</v>
      </c>
    </row>
    <row r="167" spans="1:12" ht="12.75">
      <c r="A167" s="70" t="s">
        <v>83</v>
      </c>
      <c r="B167" s="71" t="s">
        <v>84</v>
      </c>
      <c r="C167" s="71" t="s">
        <v>85</v>
      </c>
      <c r="D167" s="71" t="s">
        <v>86</v>
      </c>
      <c r="E167" s="70" t="s">
        <v>87</v>
      </c>
      <c r="F167" s="71" t="s">
        <v>221</v>
      </c>
      <c r="G167" s="71" t="s">
        <v>89</v>
      </c>
      <c r="H167" s="71" t="s">
        <v>90</v>
      </c>
      <c r="I167" s="71" t="s">
        <v>222</v>
      </c>
      <c r="J167" s="71" t="s">
        <v>223</v>
      </c>
      <c r="K167" s="73" t="s">
        <v>224</v>
      </c>
      <c r="L167" s="71" t="s">
        <v>225</v>
      </c>
    </row>
    <row r="168" spans="1:12" ht="12.75">
      <c r="A168" s="65" t="s">
        <v>7</v>
      </c>
      <c r="B168" s="74" t="s">
        <v>113</v>
      </c>
      <c r="C168" s="273"/>
      <c r="D168" s="273"/>
      <c r="E168" s="273"/>
      <c r="F168" s="273"/>
      <c r="G168" s="273"/>
      <c r="H168" s="75"/>
      <c r="I168" s="75"/>
      <c r="J168" s="76"/>
      <c r="K168" s="76"/>
      <c r="L168" s="77"/>
    </row>
    <row r="169" spans="1:12" ht="12.75">
      <c r="A169" s="70" t="s">
        <v>83</v>
      </c>
      <c r="B169" s="198" t="s">
        <v>226</v>
      </c>
      <c r="C169" s="313"/>
      <c r="D169" s="313"/>
      <c r="E169" s="313"/>
      <c r="F169" s="313"/>
      <c r="G169" s="313"/>
      <c r="H169" s="78"/>
      <c r="I169" s="78"/>
      <c r="J169" s="79"/>
      <c r="K169" s="79"/>
      <c r="L169" s="80"/>
    </row>
    <row r="170" spans="1:12" ht="12.75">
      <c r="A170" s="81">
        <v>1</v>
      </c>
      <c r="B170" s="82" t="s">
        <v>50</v>
      </c>
      <c r="C170" s="199">
        <v>36288</v>
      </c>
      <c r="D170" s="200">
        <f>C170*100/109455735</f>
        <v>0.033153128065879785</v>
      </c>
      <c r="E170" s="85">
        <v>0</v>
      </c>
      <c r="F170" s="86">
        <v>0</v>
      </c>
      <c r="G170" s="84">
        <v>0</v>
      </c>
      <c r="H170" s="85">
        <v>0</v>
      </c>
      <c r="I170" s="86">
        <v>0</v>
      </c>
      <c r="J170" s="85">
        <v>0</v>
      </c>
      <c r="K170" s="86">
        <v>0</v>
      </c>
      <c r="L170" s="200">
        <f>C170*100/109455735</f>
        <v>0.033153128065879785</v>
      </c>
    </row>
    <row r="171" spans="1:12" ht="12.75">
      <c r="A171" s="81">
        <v>2</v>
      </c>
      <c r="B171" s="82" t="s">
        <v>137</v>
      </c>
      <c r="C171" s="199">
        <v>11818</v>
      </c>
      <c r="D171" s="200">
        <f>C171*100/109455735</f>
        <v>0.010797058737945526</v>
      </c>
      <c r="E171" s="85">
        <v>0</v>
      </c>
      <c r="F171" s="86">
        <v>0</v>
      </c>
      <c r="G171" s="84">
        <v>0</v>
      </c>
      <c r="H171" s="85">
        <v>0</v>
      </c>
      <c r="I171" s="86">
        <v>0</v>
      </c>
      <c r="J171" s="85">
        <v>0</v>
      </c>
      <c r="K171" s="86">
        <v>0</v>
      </c>
      <c r="L171" s="200">
        <f>C171*100/109455735</f>
        <v>0.010797058737945526</v>
      </c>
    </row>
    <row r="172" spans="1:12" ht="12.75">
      <c r="A172" s="81"/>
      <c r="B172" s="82" t="s">
        <v>227</v>
      </c>
      <c r="C172" s="199">
        <v>43200</v>
      </c>
      <c r="D172" s="200">
        <f>C172*100/109455735</f>
        <v>0.039468009602237834</v>
      </c>
      <c r="E172" s="85">
        <v>0</v>
      </c>
      <c r="F172" s="86">
        <v>0</v>
      </c>
      <c r="G172" s="84">
        <v>0</v>
      </c>
      <c r="H172" s="85">
        <v>0</v>
      </c>
      <c r="I172" s="86">
        <v>0</v>
      </c>
      <c r="J172" s="85">
        <v>0</v>
      </c>
      <c r="K172" s="86">
        <v>0</v>
      </c>
      <c r="L172" s="200">
        <f>C172*100/109455735</f>
        <v>0.039468009602237834</v>
      </c>
    </row>
    <row r="173" spans="1:12" ht="12.75">
      <c r="A173" s="81">
        <v>3</v>
      </c>
      <c r="B173" s="87" t="s">
        <v>138</v>
      </c>
      <c r="C173" s="199">
        <v>7272</v>
      </c>
      <c r="D173" s="200">
        <f>C173*100/109455735</f>
        <v>0.006643781616376703</v>
      </c>
      <c r="E173" s="85">
        <v>0</v>
      </c>
      <c r="F173" s="86">
        <v>0</v>
      </c>
      <c r="G173" s="84">
        <v>0</v>
      </c>
      <c r="H173" s="85">
        <v>0</v>
      </c>
      <c r="I173" s="86">
        <v>0</v>
      </c>
      <c r="J173" s="85">
        <v>0</v>
      </c>
      <c r="K173" s="86">
        <v>0</v>
      </c>
      <c r="L173" s="200">
        <f>C173*100/109455735</f>
        <v>0.006643781616376703</v>
      </c>
    </row>
    <row r="174" spans="1:12" ht="12.75">
      <c r="A174" s="81"/>
      <c r="B174" s="115" t="s">
        <v>58</v>
      </c>
      <c r="C174" s="201">
        <f>SUM(C170:C173)</f>
        <v>98578</v>
      </c>
      <c r="D174" s="202">
        <f>C174*100/109455735</f>
        <v>0.09006197802243984</v>
      </c>
      <c r="E174" s="91">
        <f>SUM(E170:E173)</f>
        <v>0</v>
      </c>
      <c r="F174" s="92">
        <f>SUM(F170:F173)</f>
        <v>0</v>
      </c>
      <c r="G174" s="90">
        <f>SUM(G170:G173)</f>
        <v>0</v>
      </c>
      <c r="H174" s="91">
        <v>0</v>
      </c>
      <c r="I174" s="92">
        <v>0</v>
      </c>
      <c r="J174" s="91">
        <v>0</v>
      </c>
      <c r="K174" s="92">
        <v>0</v>
      </c>
      <c r="L174" s="202">
        <f>C174*100/109455735</f>
        <v>0.09006197802243984</v>
      </c>
    </row>
    <row r="175" spans="1:12" ht="12.75">
      <c r="A175" s="67" t="s">
        <v>84</v>
      </c>
      <c r="B175" s="113" t="s">
        <v>228</v>
      </c>
      <c r="C175" s="98"/>
      <c r="D175" s="98"/>
      <c r="E175" s="203"/>
      <c r="F175" s="99"/>
      <c r="G175" s="204"/>
      <c r="H175" s="203"/>
      <c r="I175" s="99"/>
      <c r="J175" s="203"/>
      <c r="K175" s="99"/>
      <c r="L175" s="111"/>
    </row>
    <row r="176" spans="1:12" ht="12.75">
      <c r="A176" s="81">
        <v>4</v>
      </c>
      <c r="B176" s="82" t="s">
        <v>114</v>
      </c>
      <c r="C176" s="199">
        <v>11649946</v>
      </c>
      <c r="D176" s="200">
        <f>C176*100/109455735</f>
        <v>10.643522698924821</v>
      </c>
      <c r="E176" s="85">
        <v>1940570</v>
      </c>
      <c r="F176" s="86">
        <f>E176*100/11649946</f>
        <v>16.657330428827738</v>
      </c>
      <c r="G176" s="84">
        <f>E176*100/109455735</f>
        <v>1.7729267452271915</v>
      </c>
      <c r="H176" s="85">
        <v>0</v>
      </c>
      <c r="I176" s="86">
        <v>0</v>
      </c>
      <c r="J176" s="85">
        <v>0</v>
      </c>
      <c r="K176" s="86">
        <v>0</v>
      </c>
      <c r="L176" s="200">
        <f>C176*100/109455735</f>
        <v>10.643522698924821</v>
      </c>
    </row>
    <row r="177" spans="1:12" ht="12.75">
      <c r="A177" s="81">
        <v>5</v>
      </c>
      <c r="B177" s="82" t="s">
        <v>229</v>
      </c>
      <c r="C177" s="199">
        <v>5898725</v>
      </c>
      <c r="D177" s="200">
        <f>C177*100/109455735</f>
        <v>5.389142012522231</v>
      </c>
      <c r="E177" s="85">
        <v>1450000</v>
      </c>
      <c r="F177" s="86">
        <f>E177*100/5898725</f>
        <v>24.581583308257294</v>
      </c>
      <c r="G177" s="84">
        <f>E177*100/109455735</f>
        <v>1.324736433408446</v>
      </c>
      <c r="H177" s="85">
        <v>0</v>
      </c>
      <c r="I177" s="86">
        <v>0</v>
      </c>
      <c r="J177" s="85">
        <v>0</v>
      </c>
      <c r="K177" s="86">
        <v>0</v>
      </c>
      <c r="L177" s="200">
        <f>C177*100/109455735</f>
        <v>5.389142012522231</v>
      </c>
    </row>
    <row r="178" spans="1:12" ht="12.75">
      <c r="A178" s="81">
        <v>6</v>
      </c>
      <c r="B178" s="82" t="s">
        <v>38</v>
      </c>
      <c r="C178" s="199">
        <v>3971108</v>
      </c>
      <c r="D178" s="200">
        <f>C178*100/109455735</f>
        <v>3.628049274896377</v>
      </c>
      <c r="E178" s="85">
        <v>1574100</v>
      </c>
      <c r="F178" s="86">
        <f>E178*100/3971108</f>
        <v>39.6388111328123</v>
      </c>
      <c r="G178" s="84">
        <f>E178*100/109455735</f>
        <v>1.4381155998815411</v>
      </c>
      <c r="H178" s="85">
        <v>0</v>
      </c>
      <c r="I178" s="86">
        <v>0</v>
      </c>
      <c r="J178" s="85">
        <v>0</v>
      </c>
      <c r="K178" s="86">
        <v>0</v>
      </c>
      <c r="L178" s="200">
        <f>C178*100/109455735</f>
        <v>3.628049274896377</v>
      </c>
    </row>
    <row r="179" spans="1:12" ht="12.75">
      <c r="A179" s="81">
        <v>7</v>
      </c>
      <c r="B179" s="82" t="s">
        <v>134</v>
      </c>
      <c r="C179" s="199">
        <v>995989</v>
      </c>
      <c r="D179" s="200">
        <f>C179*100/109455735</f>
        <v>0.9099468383269274</v>
      </c>
      <c r="E179" s="85">
        <v>900000</v>
      </c>
      <c r="F179" s="86">
        <f>E179*100/995989</f>
        <v>90.3624437619291</v>
      </c>
      <c r="G179" s="84">
        <f>E179*100/109455735</f>
        <v>0.8222502000466216</v>
      </c>
      <c r="H179" s="85">
        <v>0</v>
      </c>
      <c r="I179" s="86">
        <v>0</v>
      </c>
      <c r="J179" s="85">
        <v>0</v>
      </c>
      <c r="K179" s="86">
        <v>0</v>
      </c>
      <c r="L179" s="200">
        <f>C179*100/109455735</f>
        <v>0.9099468383269274</v>
      </c>
    </row>
    <row r="180" spans="1:12" ht="12.75">
      <c r="A180" s="81"/>
      <c r="B180" s="115" t="s">
        <v>58</v>
      </c>
      <c r="C180" s="201">
        <f>SUM(C176:C179)</f>
        <v>22515768</v>
      </c>
      <c r="D180" s="202">
        <f>C180*100/109455735</f>
        <v>20.570660824670355</v>
      </c>
      <c r="E180" s="91">
        <f>SUM(E176:E179)</f>
        <v>5864670</v>
      </c>
      <c r="F180" s="92">
        <f>E180*100/22515768</f>
        <v>26.046946300032936</v>
      </c>
      <c r="G180" s="90">
        <f>E180*100/109455735</f>
        <v>5.358028978563801</v>
      </c>
      <c r="H180" s="85">
        <v>0</v>
      </c>
      <c r="I180" s="86">
        <v>0</v>
      </c>
      <c r="J180" s="85">
        <v>0</v>
      </c>
      <c r="K180" s="86">
        <v>0</v>
      </c>
      <c r="L180" s="202">
        <f>C180*100/109455735</f>
        <v>20.570660824670355</v>
      </c>
    </row>
    <row r="181" spans="1:12" ht="12.75">
      <c r="A181" s="81"/>
      <c r="B181" s="82"/>
      <c r="C181" s="199"/>
      <c r="D181" s="200"/>
      <c r="E181" s="85"/>
      <c r="F181" s="86"/>
      <c r="G181" s="84"/>
      <c r="H181" s="85"/>
      <c r="I181" s="86"/>
      <c r="J181" s="85"/>
      <c r="K181" s="86"/>
      <c r="L181" s="200"/>
    </row>
    <row r="182" spans="1:12" ht="12.75">
      <c r="A182" s="81">
        <v>8</v>
      </c>
      <c r="B182" s="82" t="s">
        <v>57</v>
      </c>
      <c r="C182" s="199">
        <v>129927</v>
      </c>
      <c r="D182" s="200">
        <f aca="true" t="shared" si="6" ref="D182:D188">C182*100/109455735</f>
        <v>0.11870277971273045</v>
      </c>
      <c r="E182" s="85">
        <v>0</v>
      </c>
      <c r="F182" s="86">
        <v>0</v>
      </c>
      <c r="G182" s="84">
        <v>0</v>
      </c>
      <c r="H182" s="85">
        <v>0</v>
      </c>
      <c r="I182" s="86">
        <v>0</v>
      </c>
      <c r="J182" s="85">
        <v>0</v>
      </c>
      <c r="K182" s="86">
        <v>0</v>
      </c>
      <c r="L182" s="200">
        <f aca="true" t="shared" si="7" ref="L182:L188">C182*100/109455735</f>
        <v>0.11870277971273045</v>
      </c>
    </row>
    <row r="183" spans="1:12" ht="12.75">
      <c r="A183" s="81">
        <v>9</v>
      </c>
      <c r="B183" s="82" t="s">
        <v>230</v>
      </c>
      <c r="C183" s="199">
        <v>55710</v>
      </c>
      <c r="D183" s="200">
        <f t="shared" si="6"/>
        <v>0.050897287382885875</v>
      </c>
      <c r="E183" s="85">
        <v>0</v>
      </c>
      <c r="F183" s="86">
        <v>0</v>
      </c>
      <c r="G183" s="84">
        <v>0</v>
      </c>
      <c r="H183" s="85">
        <v>0</v>
      </c>
      <c r="I183" s="86">
        <v>0</v>
      </c>
      <c r="J183" s="85">
        <v>0</v>
      </c>
      <c r="K183" s="86">
        <v>0</v>
      </c>
      <c r="L183" s="200">
        <f t="shared" si="7"/>
        <v>0.050897287382885875</v>
      </c>
    </row>
    <row r="184" spans="1:12" ht="12.75">
      <c r="A184" s="81">
        <v>10</v>
      </c>
      <c r="B184" s="82" t="s">
        <v>51</v>
      </c>
      <c r="C184" s="199">
        <v>66666</v>
      </c>
      <c r="D184" s="200">
        <f t="shared" si="6"/>
        <v>0.060906813151453416</v>
      </c>
      <c r="E184" s="85">
        <v>0</v>
      </c>
      <c r="F184" s="86">
        <v>0</v>
      </c>
      <c r="G184" s="84">
        <v>0</v>
      </c>
      <c r="H184" s="85">
        <v>0</v>
      </c>
      <c r="I184" s="86">
        <v>0</v>
      </c>
      <c r="J184" s="85">
        <v>0</v>
      </c>
      <c r="K184" s="86">
        <v>0</v>
      </c>
      <c r="L184" s="200">
        <f t="shared" si="7"/>
        <v>0.060906813151453416</v>
      </c>
    </row>
    <row r="185" spans="1:12" ht="12.75">
      <c r="A185" s="81">
        <v>11</v>
      </c>
      <c r="B185" s="82" t="s">
        <v>231</v>
      </c>
      <c r="C185" s="199">
        <v>10000</v>
      </c>
      <c r="D185" s="200">
        <f t="shared" si="6"/>
        <v>0.00913611333385135</v>
      </c>
      <c r="E185" s="85">
        <v>0</v>
      </c>
      <c r="F185" s="86">
        <v>0</v>
      </c>
      <c r="G185" s="84">
        <v>0</v>
      </c>
      <c r="H185" s="85">
        <v>0</v>
      </c>
      <c r="I185" s="86">
        <v>0</v>
      </c>
      <c r="J185" s="85">
        <v>0</v>
      </c>
      <c r="K185" s="86">
        <v>0</v>
      </c>
      <c r="L185" s="200">
        <f t="shared" si="7"/>
        <v>0.00913611333385135</v>
      </c>
    </row>
    <row r="186" spans="1:12" ht="12.75">
      <c r="A186" s="81">
        <v>12</v>
      </c>
      <c r="B186" s="82" t="s">
        <v>52</v>
      </c>
      <c r="C186" s="199">
        <v>3030</v>
      </c>
      <c r="D186" s="200">
        <f t="shared" si="6"/>
        <v>0.002768242340156959</v>
      </c>
      <c r="E186" s="85">
        <v>0</v>
      </c>
      <c r="F186" s="86">
        <v>0</v>
      </c>
      <c r="G186" s="84">
        <v>0</v>
      </c>
      <c r="H186" s="85">
        <v>0</v>
      </c>
      <c r="I186" s="86">
        <v>0</v>
      </c>
      <c r="J186" s="85">
        <v>0</v>
      </c>
      <c r="K186" s="86">
        <v>0</v>
      </c>
      <c r="L186" s="200">
        <f t="shared" si="7"/>
        <v>0.002768242340156959</v>
      </c>
    </row>
    <row r="187" spans="1:12" ht="12.75">
      <c r="A187" s="81">
        <v>13</v>
      </c>
      <c r="B187" s="82" t="s">
        <v>39</v>
      </c>
      <c r="C187" s="199">
        <v>40</v>
      </c>
      <c r="D187" s="200">
        <f t="shared" si="6"/>
        <v>3.65444533354054E-05</v>
      </c>
      <c r="E187" s="85">
        <v>0</v>
      </c>
      <c r="F187" s="86">
        <v>0</v>
      </c>
      <c r="G187" s="84">
        <v>0</v>
      </c>
      <c r="H187" s="85">
        <v>0</v>
      </c>
      <c r="I187" s="86">
        <v>0</v>
      </c>
      <c r="J187" s="85">
        <v>0</v>
      </c>
      <c r="K187" s="86">
        <v>0</v>
      </c>
      <c r="L187" s="200">
        <f t="shared" si="7"/>
        <v>3.65444533354054E-05</v>
      </c>
    </row>
    <row r="188" spans="1:12" ht="12.75">
      <c r="A188" s="81"/>
      <c r="B188" s="115" t="s">
        <v>58</v>
      </c>
      <c r="C188" s="201">
        <f>SUM(C182:C187)</f>
        <v>265373</v>
      </c>
      <c r="D188" s="202">
        <f t="shared" si="6"/>
        <v>0.24244778037441345</v>
      </c>
      <c r="E188" s="91">
        <f>SUM(E184:E187)</f>
        <v>0</v>
      </c>
      <c r="F188" s="92">
        <f>SUM(F184:F187)</f>
        <v>0</v>
      </c>
      <c r="G188" s="90">
        <f>SUM(G184:G187)</f>
        <v>0</v>
      </c>
      <c r="H188" s="91">
        <v>0</v>
      </c>
      <c r="I188" s="92">
        <v>0</v>
      </c>
      <c r="J188" s="91">
        <v>0</v>
      </c>
      <c r="K188" s="92">
        <v>0</v>
      </c>
      <c r="L188" s="202">
        <f t="shared" si="7"/>
        <v>0.24244778037441345</v>
      </c>
    </row>
    <row r="189" spans="1:12" ht="12.75">
      <c r="A189" s="65"/>
      <c r="B189" s="93" t="s">
        <v>115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94"/>
    </row>
    <row r="190" spans="1:12" ht="12.75">
      <c r="A190" s="70" t="s">
        <v>85</v>
      </c>
      <c r="B190" s="205" t="s">
        <v>8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95"/>
    </row>
    <row r="191" spans="1:12" ht="12.75">
      <c r="A191" s="81">
        <v>14</v>
      </c>
      <c r="B191" s="87" t="s">
        <v>53</v>
      </c>
      <c r="C191" s="85">
        <v>85366</v>
      </c>
      <c r="D191" s="200">
        <f>C191*100/109455735</f>
        <v>0.07799134508575545</v>
      </c>
      <c r="E191" s="85">
        <v>0</v>
      </c>
      <c r="F191" s="86">
        <v>0</v>
      </c>
      <c r="G191" s="112">
        <v>0</v>
      </c>
      <c r="H191" s="85">
        <v>0</v>
      </c>
      <c r="I191" s="86">
        <v>0</v>
      </c>
      <c r="J191" s="85">
        <v>0</v>
      </c>
      <c r="K191" s="86">
        <v>0</v>
      </c>
      <c r="L191" s="200">
        <f>C191*100/109455735</f>
        <v>0.07799134508575545</v>
      </c>
    </row>
    <row r="192" spans="1:12" ht="12.75">
      <c r="A192" s="70" t="s">
        <v>86</v>
      </c>
      <c r="B192" s="205" t="s">
        <v>93</v>
      </c>
      <c r="C192" s="206"/>
      <c r="D192" s="206"/>
      <c r="E192" s="206"/>
      <c r="F192" s="104"/>
      <c r="G192" s="102"/>
      <c r="H192" s="206"/>
      <c r="I192" s="104"/>
      <c r="J192" s="206"/>
      <c r="K192" s="104"/>
      <c r="L192" s="111"/>
    </row>
    <row r="193" spans="1:12" ht="12.75">
      <c r="A193" s="110">
        <v>15</v>
      </c>
      <c r="B193" s="207" t="s">
        <v>232</v>
      </c>
      <c r="C193" s="97"/>
      <c r="D193" s="207"/>
      <c r="E193" s="208"/>
      <c r="F193" s="99"/>
      <c r="G193" s="209"/>
      <c r="H193" s="208"/>
      <c r="I193" s="99"/>
      <c r="J193" s="208"/>
      <c r="K193" s="210"/>
      <c r="L193" s="96"/>
    </row>
    <row r="194" spans="1:12" ht="12.75">
      <c r="A194" s="100"/>
      <c r="B194" s="101" t="s">
        <v>233</v>
      </c>
      <c r="C194" s="97">
        <v>27067500</v>
      </c>
      <c r="D194" s="116">
        <f>C194*100/109455735</f>
        <v>24.729174766402146</v>
      </c>
      <c r="E194" s="103">
        <v>0</v>
      </c>
      <c r="F194" s="104">
        <v>0</v>
      </c>
      <c r="G194" s="116">
        <v>0</v>
      </c>
      <c r="H194" s="103">
        <v>0</v>
      </c>
      <c r="I194" s="104">
        <v>0</v>
      </c>
      <c r="J194" s="103">
        <v>0</v>
      </c>
      <c r="K194" s="211">
        <v>0</v>
      </c>
      <c r="L194" s="212">
        <f>C194*100/109455735</f>
        <v>24.729174766402146</v>
      </c>
    </row>
    <row r="195" spans="1:12" ht="12.75">
      <c r="A195" s="105"/>
      <c r="B195" s="88" t="s">
        <v>58</v>
      </c>
      <c r="C195" s="89">
        <f>SUM(C191:C194)</f>
        <v>27152866</v>
      </c>
      <c r="D195" s="202">
        <f>C195*100/109455735</f>
        <v>24.8071661114879</v>
      </c>
      <c r="E195" s="91">
        <v>0</v>
      </c>
      <c r="F195" s="92">
        <v>0</v>
      </c>
      <c r="G195" s="90">
        <v>0</v>
      </c>
      <c r="H195" s="91">
        <v>0</v>
      </c>
      <c r="I195" s="92">
        <v>0</v>
      </c>
      <c r="J195" s="91">
        <v>0</v>
      </c>
      <c r="K195" s="92">
        <v>0</v>
      </c>
      <c r="L195" s="200">
        <f>C195*100/109455735</f>
        <v>24.8071661114879</v>
      </c>
    </row>
    <row r="196" spans="1:12" ht="12.75">
      <c r="A196" s="82"/>
      <c r="B196" s="88" t="s">
        <v>54</v>
      </c>
      <c r="C196" s="106">
        <f>C174+C180+C188+C195</f>
        <v>50032585</v>
      </c>
      <c r="D196" s="202">
        <f>C196*100/109455735</f>
        <v>45.71033669455511</v>
      </c>
      <c r="E196" s="106">
        <f>E174+E180+E188+E195</f>
        <v>5864670</v>
      </c>
      <c r="F196" s="92">
        <f>E196*100/C196</f>
        <v>11.721700967479494</v>
      </c>
      <c r="G196" s="108">
        <f>E196*100/109455735</f>
        <v>5.358028978563801</v>
      </c>
      <c r="H196" s="106">
        <v>0</v>
      </c>
      <c r="I196" s="107">
        <v>0</v>
      </c>
      <c r="J196" s="106">
        <v>0</v>
      </c>
      <c r="K196" s="108">
        <v>0</v>
      </c>
      <c r="L196" s="202">
        <f>C196*100/109455735</f>
        <v>45.71033669455511</v>
      </c>
    </row>
    <row r="197" spans="1:12" ht="12.75">
      <c r="A197" s="213" t="s">
        <v>234</v>
      </c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56"/>
    </row>
    <row r="200" spans="1:12" ht="15">
      <c r="A200" s="279" t="s">
        <v>63</v>
      </c>
      <c r="B200" s="279"/>
      <c r="C200" s="279"/>
      <c r="D200" s="279"/>
      <c r="E200" s="279"/>
      <c r="F200" s="279"/>
      <c r="G200" s="279"/>
      <c r="H200" s="279"/>
      <c r="I200" s="279"/>
      <c r="J200" s="279"/>
      <c r="K200" s="279"/>
      <c r="L200" s="279"/>
    </row>
    <row r="201" spans="1:12" ht="14.25">
      <c r="A201" s="132"/>
      <c r="B201" s="132"/>
      <c r="C201" s="132"/>
      <c r="D201" s="132"/>
      <c r="E201" s="132"/>
      <c r="F201" s="132"/>
      <c r="G201" s="132"/>
      <c r="H201" s="132"/>
      <c r="I201" s="132"/>
      <c r="J201" s="171"/>
      <c r="K201" s="171"/>
      <c r="L201" s="171"/>
    </row>
    <row r="202" spans="1:12" ht="12.75">
      <c r="A202" s="265" t="s">
        <v>235</v>
      </c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</row>
    <row r="203" spans="1:12" ht="12.75">
      <c r="A203" s="314" t="s">
        <v>236</v>
      </c>
      <c r="B203" s="314"/>
      <c r="C203" s="314"/>
      <c r="D203" s="314"/>
      <c r="E203" s="314"/>
      <c r="F203" s="314"/>
      <c r="G203" s="314"/>
      <c r="H203" s="314"/>
      <c r="I203" s="314"/>
      <c r="J203" s="314"/>
      <c r="K203" s="314"/>
      <c r="L203" s="314"/>
    </row>
    <row r="204" spans="1:12" ht="12.75">
      <c r="A204" s="191"/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</row>
    <row r="205" spans="1:12" ht="15">
      <c r="A205" s="10" t="s">
        <v>65</v>
      </c>
      <c r="B205" s="10"/>
      <c r="C205" s="267" t="s">
        <v>66</v>
      </c>
      <c r="D205" s="267"/>
      <c r="E205" s="267"/>
      <c r="F205" s="267"/>
      <c r="G205" s="267"/>
      <c r="H205" s="267"/>
      <c r="I205" s="267"/>
      <c r="J205" s="267"/>
      <c r="K205" s="267"/>
      <c r="L205" s="268"/>
    </row>
    <row r="206" spans="1:12" ht="15">
      <c r="A206" s="215" t="s">
        <v>67</v>
      </c>
      <c r="B206" s="215"/>
      <c r="C206" s="315" t="s">
        <v>140</v>
      </c>
      <c r="D206" s="316"/>
      <c r="E206" s="316"/>
      <c r="F206" s="316"/>
      <c r="G206" s="316"/>
      <c r="H206" s="316"/>
      <c r="I206" s="316"/>
      <c r="J206" s="316"/>
      <c r="K206" s="316"/>
      <c r="L206" s="317"/>
    </row>
    <row r="207" spans="1:12" ht="15">
      <c r="A207" s="10" t="s">
        <v>141</v>
      </c>
      <c r="B207" s="10"/>
      <c r="C207" s="266" t="s">
        <v>142</v>
      </c>
      <c r="D207" s="267"/>
      <c r="E207" s="267"/>
      <c r="F207" s="267"/>
      <c r="G207" s="267"/>
      <c r="H207" s="267"/>
      <c r="I207" s="267"/>
      <c r="J207" s="267"/>
      <c r="K207" s="267"/>
      <c r="L207" s="268"/>
    </row>
    <row r="208" spans="1:12" ht="15">
      <c r="A208" s="10" t="s">
        <v>68</v>
      </c>
      <c r="B208" s="10"/>
      <c r="C208" s="266" t="s">
        <v>258</v>
      </c>
      <c r="D208" s="267"/>
      <c r="E208" s="267"/>
      <c r="F208" s="267"/>
      <c r="G208" s="267"/>
      <c r="H208" s="267"/>
      <c r="I208" s="289"/>
      <c r="J208" s="289"/>
      <c r="K208" s="289"/>
      <c r="L208" s="290"/>
    </row>
    <row r="209" spans="1:12" ht="12.75">
      <c r="A209" s="216" t="s">
        <v>116</v>
      </c>
      <c r="B209" s="65" t="s">
        <v>117</v>
      </c>
      <c r="C209" s="66" t="s">
        <v>118</v>
      </c>
      <c r="D209" s="269" t="s">
        <v>237</v>
      </c>
      <c r="E209" s="270"/>
      <c r="F209" s="271" t="s">
        <v>190</v>
      </c>
      <c r="G209" s="272"/>
      <c r="H209" s="271" t="s">
        <v>191</v>
      </c>
      <c r="I209" s="272"/>
      <c r="J209" s="269" t="s">
        <v>238</v>
      </c>
      <c r="K209" s="273"/>
      <c r="L209" s="270"/>
    </row>
    <row r="210" spans="1:12" ht="12.75">
      <c r="A210" s="67" t="s">
        <v>119</v>
      </c>
      <c r="B210" s="217"/>
      <c r="C210" s="68" t="s">
        <v>6</v>
      </c>
      <c r="D210" s="274" t="s">
        <v>239</v>
      </c>
      <c r="E210" s="275"/>
      <c r="F210" s="70"/>
      <c r="G210" s="72"/>
      <c r="H210" s="276" t="s">
        <v>193</v>
      </c>
      <c r="I210" s="277"/>
      <c r="J210" s="274" t="s">
        <v>240</v>
      </c>
      <c r="K210" s="278"/>
      <c r="L210" s="275"/>
    </row>
    <row r="211" spans="1:12" ht="12.75">
      <c r="A211" s="67"/>
      <c r="B211" s="217"/>
      <c r="C211" s="68" t="s">
        <v>204</v>
      </c>
      <c r="D211" s="274" t="s">
        <v>241</v>
      </c>
      <c r="E211" s="275"/>
      <c r="F211" s="68" t="s">
        <v>5</v>
      </c>
      <c r="G211" s="68" t="s">
        <v>195</v>
      </c>
      <c r="H211" s="66" t="s">
        <v>5</v>
      </c>
      <c r="I211" s="69" t="s">
        <v>242</v>
      </c>
      <c r="J211" s="274" t="s">
        <v>243</v>
      </c>
      <c r="K211" s="278"/>
      <c r="L211" s="275"/>
    </row>
    <row r="212" spans="1:12" ht="12.75">
      <c r="A212" s="67"/>
      <c r="B212" s="217"/>
      <c r="C212" s="68"/>
      <c r="D212" s="274" t="s">
        <v>244</v>
      </c>
      <c r="E212" s="275"/>
      <c r="F212" s="68" t="s">
        <v>199</v>
      </c>
      <c r="G212" s="68" t="s">
        <v>200</v>
      </c>
      <c r="H212" s="68" t="s">
        <v>201</v>
      </c>
      <c r="I212" s="69" t="s">
        <v>207</v>
      </c>
      <c r="J212" s="274" t="s">
        <v>245</v>
      </c>
      <c r="K212" s="278"/>
      <c r="L212" s="275"/>
    </row>
    <row r="213" spans="1:12" ht="12.75">
      <c r="A213" s="67"/>
      <c r="B213" s="217"/>
      <c r="C213" s="68"/>
      <c r="D213" s="274" t="s">
        <v>246</v>
      </c>
      <c r="E213" s="275"/>
      <c r="F213" s="68" t="s">
        <v>204</v>
      </c>
      <c r="G213" s="68" t="s">
        <v>207</v>
      </c>
      <c r="H213" s="68" t="s">
        <v>193</v>
      </c>
      <c r="I213" s="69" t="s">
        <v>201</v>
      </c>
      <c r="J213" s="274" t="s">
        <v>247</v>
      </c>
      <c r="K213" s="278"/>
      <c r="L213" s="275"/>
    </row>
    <row r="214" spans="1:12" ht="12.75">
      <c r="A214" s="67"/>
      <c r="B214" s="217"/>
      <c r="C214" s="68"/>
      <c r="D214" s="274" t="s">
        <v>248</v>
      </c>
      <c r="E214" s="275"/>
      <c r="F214" s="68"/>
      <c r="G214" s="68" t="s">
        <v>210</v>
      </c>
      <c r="H214" s="68" t="s">
        <v>204</v>
      </c>
      <c r="I214" s="69" t="s">
        <v>193</v>
      </c>
      <c r="J214" s="274" t="s">
        <v>220</v>
      </c>
      <c r="K214" s="278"/>
      <c r="L214" s="275"/>
    </row>
    <row r="215" spans="1:12" ht="12.75">
      <c r="A215" s="67"/>
      <c r="B215" s="217"/>
      <c r="C215" s="68"/>
      <c r="D215" s="274"/>
      <c r="E215" s="275"/>
      <c r="F215" s="68"/>
      <c r="G215" s="68" t="s">
        <v>213</v>
      </c>
      <c r="H215" s="68"/>
      <c r="I215" s="69" t="s">
        <v>213</v>
      </c>
      <c r="J215" s="274"/>
      <c r="K215" s="278"/>
      <c r="L215" s="275"/>
    </row>
    <row r="216" spans="1:12" ht="12.75">
      <c r="A216" s="218"/>
      <c r="B216" s="218"/>
      <c r="C216" s="71"/>
      <c r="D216" s="276"/>
      <c r="E216" s="277"/>
      <c r="F216" s="68"/>
      <c r="G216" s="68" t="s">
        <v>216</v>
      </c>
      <c r="H216" s="68"/>
      <c r="I216" s="197" t="s">
        <v>216</v>
      </c>
      <c r="J216" s="274"/>
      <c r="K216" s="278"/>
      <c r="L216" s="275"/>
    </row>
    <row r="217" spans="1:12" ht="12.75">
      <c r="A217" s="219">
        <v>1</v>
      </c>
      <c r="B217" s="83" t="s">
        <v>150</v>
      </c>
      <c r="C217" s="85">
        <v>5495459</v>
      </c>
      <c r="D217" s="220">
        <f>C217*100/109455735</f>
        <v>5.020713624553341</v>
      </c>
      <c r="E217" s="221"/>
      <c r="F217" s="85">
        <v>0</v>
      </c>
      <c r="G217" s="220">
        <v>0</v>
      </c>
      <c r="H217" s="85">
        <v>0</v>
      </c>
      <c r="I217" s="220">
        <v>0</v>
      </c>
      <c r="J217" s="83"/>
      <c r="K217" s="84">
        <f>C217*100/109455735</f>
        <v>5.020713624553341</v>
      </c>
      <c r="L217" s="222"/>
    </row>
    <row r="218" spans="1:12" ht="12.75">
      <c r="A218" s="219">
        <v>2</v>
      </c>
      <c r="B218" s="114" t="s">
        <v>136</v>
      </c>
      <c r="C218" s="85">
        <v>1856286</v>
      </c>
      <c r="D218" s="220">
        <f aca="true" t="shared" si="8" ref="D218:D227">C218*100/109455735</f>
        <v>1.6959239276041589</v>
      </c>
      <c r="E218" s="221"/>
      <c r="F218" s="85">
        <v>0</v>
      </c>
      <c r="G218" s="220">
        <v>0</v>
      </c>
      <c r="H218" s="85">
        <v>0</v>
      </c>
      <c r="I218" s="220">
        <v>0</v>
      </c>
      <c r="J218" s="223"/>
      <c r="K218" s="84">
        <f aca="true" t="shared" si="9" ref="K218:K227">C218*100/109455735</f>
        <v>1.6959239276041589</v>
      </c>
      <c r="L218" s="224"/>
    </row>
    <row r="219" spans="1:12" ht="12.75">
      <c r="A219" s="219">
        <v>3</v>
      </c>
      <c r="B219" s="114" t="s">
        <v>259</v>
      </c>
      <c r="C219" s="85">
        <v>1834100</v>
      </c>
      <c r="D219" s="220">
        <f t="shared" si="8"/>
        <v>1.6756545465616763</v>
      </c>
      <c r="E219" s="221"/>
      <c r="F219" s="85">
        <v>0</v>
      </c>
      <c r="G219" s="220">
        <v>0</v>
      </c>
      <c r="H219" s="85">
        <v>0</v>
      </c>
      <c r="I219" s="220">
        <v>0</v>
      </c>
      <c r="J219" s="223"/>
      <c r="K219" s="84">
        <f t="shared" si="9"/>
        <v>1.6756545465616763</v>
      </c>
      <c r="L219" s="224"/>
    </row>
    <row r="220" spans="1:12" ht="12.75">
      <c r="A220" s="219">
        <v>4</v>
      </c>
      <c r="B220" s="114" t="s">
        <v>260</v>
      </c>
      <c r="C220" s="85">
        <v>1700000</v>
      </c>
      <c r="D220" s="220">
        <f t="shared" si="8"/>
        <v>1.5531392667547297</v>
      </c>
      <c r="E220" s="221"/>
      <c r="F220" s="85">
        <v>0</v>
      </c>
      <c r="G220" s="220">
        <v>0</v>
      </c>
      <c r="H220" s="85">
        <v>0</v>
      </c>
      <c r="I220" s="220">
        <v>0</v>
      </c>
      <c r="J220" s="83"/>
      <c r="K220" s="84">
        <f t="shared" si="9"/>
        <v>1.5531392667547297</v>
      </c>
      <c r="L220" s="222"/>
    </row>
    <row r="221" spans="1:12" ht="12.75">
      <c r="A221" s="219">
        <v>5</v>
      </c>
      <c r="B221" s="114" t="s">
        <v>261</v>
      </c>
      <c r="C221" s="85">
        <v>1563345</v>
      </c>
      <c r="D221" s="220">
        <f t="shared" si="8"/>
        <v>1.428289709990984</v>
      </c>
      <c r="E221" s="221"/>
      <c r="F221" s="85">
        <v>0</v>
      </c>
      <c r="G221" s="220">
        <v>0</v>
      </c>
      <c r="H221" s="85">
        <v>0</v>
      </c>
      <c r="I221" s="220">
        <v>0</v>
      </c>
      <c r="J221" s="83"/>
      <c r="K221" s="84">
        <f t="shared" si="9"/>
        <v>1.428289709990984</v>
      </c>
      <c r="L221" s="222"/>
    </row>
    <row r="222" spans="1:12" ht="12.75">
      <c r="A222" s="219">
        <v>6</v>
      </c>
      <c r="B222" s="83" t="s">
        <v>135</v>
      </c>
      <c r="C222" s="103">
        <v>1480000</v>
      </c>
      <c r="D222" s="220">
        <f t="shared" si="8"/>
        <v>1.3521447734099998</v>
      </c>
      <c r="E222" s="221"/>
      <c r="F222" s="85">
        <v>0</v>
      </c>
      <c r="G222" s="220">
        <v>0</v>
      </c>
      <c r="H222" s="85">
        <v>0</v>
      </c>
      <c r="I222" s="220">
        <v>0</v>
      </c>
      <c r="J222" s="83"/>
      <c r="K222" s="84">
        <f t="shared" si="9"/>
        <v>1.3521447734099998</v>
      </c>
      <c r="L222" s="222"/>
    </row>
    <row r="223" spans="1:12" ht="12.75">
      <c r="A223" s="219">
        <v>7</v>
      </c>
      <c r="B223" s="83" t="s">
        <v>47</v>
      </c>
      <c r="C223" s="87">
        <v>1394314</v>
      </c>
      <c r="D223" s="220">
        <f t="shared" si="8"/>
        <v>1.2738610726975612</v>
      </c>
      <c r="E223" s="221"/>
      <c r="F223" s="85">
        <v>0</v>
      </c>
      <c r="G223" s="220">
        <v>0</v>
      </c>
      <c r="H223" s="85">
        <v>0</v>
      </c>
      <c r="I223" s="220">
        <v>0</v>
      </c>
      <c r="J223" s="83"/>
      <c r="K223" s="84">
        <f t="shared" si="9"/>
        <v>1.2738610726975612</v>
      </c>
      <c r="L223" s="222"/>
    </row>
    <row r="224" spans="1:12" ht="12.75">
      <c r="A224" s="219">
        <v>8</v>
      </c>
      <c r="B224" s="114" t="s">
        <v>139</v>
      </c>
      <c r="C224" s="85">
        <v>1378000</v>
      </c>
      <c r="D224" s="220">
        <f t="shared" si="8"/>
        <v>1.258956417404716</v>
      </c>
      <c r="E224" s="221"/>
      <c r="F224" s="85">
        <v>0</v>
      </c>
      <c r="G224" s="220">
        <v>0</v>
      </c>
      <c r="H224" s="85">
        <v>0</v>
      </c>
      <c r="I224" s="220">
        <v>0</v>
      </c>
      <c r="J224" s="83"/>
      <c r="K224" s="84">
        <f t="shared" si="9"/>
        <v>1.258956417404716</v>
      </c>
      <c r="L224" s="222"/>
    </row>
    <row r="225" spans="1:12" ht="12.75">
      <c r="A225" s="219">
        <v>9</v>
      </c>
      <c r="B225" s="83" t="s">
        <v>48</v>
      </c>
      <c r="C225" s="87">
        <v>1328853</v>
      </c>
      <c r="D225" s="220">
        <f t="shared" si="8"/>
        <v>1.214055161202837</v>
      </c>
      <c r="E225" s="221"/>
      <c r="F225" s="85">
        <v>0</v>
      </c>
      <c r="G225" s="220">
        <v>0</v>
      </c>
      <c r="H225" s="85">
        <v>0</v>
      </c>
      <c r="I225" s="220">
        <v>0</v>
      </c>
      <c r="J225" s="83"/>
      <c r="K225" s="84">
        <f t="shared" si="9"/>
        <v>1.214055161202837</v>
      </c>
      <c r="L225" s="222"/>
    </row>
    <row r="226" spans="1:12" ht="12.75">
      <c r="A226" s="219">
        <v>10</v>
      </c>
      <c r="B226" s="83" t="s">
        <v>262</v>
      </c>
      <c r="C226" s="87">
        <v>1167389</v>
      </c>
      <c r="D226" s="220">
        <f t="shared" si="8"/>
        <v>1.0665398208691395</v>
      </c>
      <c r="E226" s="221"/>
      <c r="F226" s="85">
        <v>0</v>
      </c>
      <c r="G226" s="220">
        <v>0</v>
      </c>
      <c r="H226" s="85">
        <v>0</v>
      </c>
      <c r="I226" s="220">
        <v>0</v>
      </c>
      <c r="J226" s="83"/>
      <c r="K226" s="84">
        <f t="shared" si="9"/>
        <v>1.0665398208691395</v>
      </c>
      <c r="L226" s="222"/>
    </row>
    <row r="227" spans="1:12" ht="12.75">
      <c r="A227" s="219">
        <v>11</v>
      </c>
      <c r="B227" s="114" t="s">
        <v>249</v>
      </c>
      <c r="C227" s="85">
        <v>1153569</v>
      </c>
      <c r="D227" s="220">
        <f t="shared" si="8"/>
        <v>1.053913712241757</v>
      </c>
      <c r="E227" s="221"/>
      <c r="F227" s="85">
        <v>0</v>
      </c>
      <c r="G227" s="220">
        <v>0</v>
      </c>
      <c r="H227" s="85">
        <v>0</v>
      </c>
      <c r="I227" s="220">
        <v>0</v>
      </c>
      <c r="J227" s="83"/>
      <c r="K227" s="84">
        <f t="shared" si="9"/>
        <v>1.053913712241757</v>
      </c>
      <c r="L227" s="222"/>
    </row>
    <row r="228" spans="1:12" ht="12.75">
      <c r="A228" s="219"/>
      <c r="B228" s="114" t="s">
        <v>250</v>
      </c>
      <c r="C228" s="85"/>
      <c r="D228" s="220"/>
      <c r="E228" s="221"/>
      <c r="F228" s="85"/>
      <c r="G228" s="220"/>
      <c r="H228" s="85"/>
      <c r="I228" s="220"/>
      <c r="J228" s="83"/>
      <c r="K228" s="84"/>
      <c r="L228" s="222"/>
    </row>
    <row r="229" spans="1:12" ht="12.75">
      <c r="A229" s="219"/>
      <c r="B229" s="115" t="s">
        <v>59</v>
      </c>
      <c r="C229" s="118">
        <f>SUM(C217:C228)</f>
        <v>20351315</v>
      </c>
      <c r="D229" s="225">
        <f>C229*100/109455735</f>
        <v>18.5931920332909</v>
      </c>
      <c r="E229" s="221"/>
      <c r="F229" s="91">
        <v>0</v>
      </c>
      <c r="G229" s="225">
        <v>0</v>
      </c>
      <c r="H229" s="91">
        <v>0</v>
      </c>
      <c r="I229" s="225">
        <v>0</v>
      </c>
      <c r="J229" s="83"/>
      <c r="K229" s="90">
        <f>C229*100/109455735</f>
        <v>18.5931920332909</v>
      </c>
      <c r="L229" s="222"/>
    </row>
    <row r="232" spans="1:12" ht="15">
      <c r="A232" s="281" t="s">
        <v>63</v>
      </c>
      <c r="B232" s="281"/>
      <c r="C232" s="281"/>
      <c r="D232" s="281"/>
      <c r="E232" s="281"/>
      <c r="F232" s="281"/>
      <c r="G232" s="281"/>
      <c r="H232" s="281"/>
      <c r="I232" s="281"/>
      <c r="J232" s="281"/>
      <c r="K232" s="281"/>
      <c r="L232" s="281"/>
    </row>
    <row r="233" spans="1:12" ht="14.25">
      <c r="A233" s="109"/>
      <c r="B233" s="109"/>
      <c r="C233" s="109"/>
      <c r="D233" s="109"/>
      <c r="E233" s="109"/>
      <c r="F233" s="109"/>
      <c r="G233" s="109"/>
      <c r="H233" s="109"/>
      <c r="I233" s="109"/>
      <c r="J233" s="170"/>
      <c r="K233" s="170"/>
      <c r="L233" s="170"/>
    </row>
    <row r="234" spans="1:12" ht="12.75">
      <c r="A234" s="319" t="s">
        <v>251</v>
      </c>
      <c r="B234" s="319"/>
      <c r="C234" s="319"/>
      <c r="D234" s="319"/>
      <c r="E234" s="319"/>
      <c r="F234" s="319"/>
      <c r="G234" s="319"/>
      <c r="H234" s="319"/>
      <c r="I234" s="319"/>
      <c r="J234" s="319"/>
      <c r="K234" s="319"/>
      <c r="L234" s="319"/>
    </row>
    <row r="235" spans="1:12" ht="12.75">
      <c r="A235" s="318" t="s">
        <v>252</v>
      </c>
      <c r="B235" s="318"/>
      <c r="C235" s="318"/>
      <c r="D235" s="318"/>
      <c r="E235" s="318"/>
      <c r="F235" s="318"/>
      <c r="G235" s="318"/>
      <c r="H235" s="318"/>
      <c r="I235" s="318"/>
      <c r="J235" s="318"/>
      <c r="K235" s="318"/>
      <c r="L235" s="318"/>
    </row>
    <row r="237" spans="1:12" ht="15">
      <c r="A237" s="10" t="s">
        <v>65</v>
      </c>
      <c r="B237" s="11"/>
      <c r="C237" s="266" t="s">
        <v>66</v>
      </c>
      <c r="D237" s="267"/>
      <c r="E237" s="267"/>
      <c r="F237" s="267"/>
      <c r="G237" s="267"/>
      <c r="H237" s="267"/>
      <c r="I237" s="267"/>
      <c r="J237" s="267"/>
      <c r="K237" s="267"/>
      <c r="L237" s="268"/>
    </row>
    <row r="238" spans="1:12" ht="15">
      <c r="A238" s="10" t="s">
        <v>67</v>
      </c>
      <c r="B238" s="11"/>
      <c r="C238" s="266" t="s">
        <v>140</v>
      </c>
      <c r="D238" s="267"/>
      <c r="E238" s="267"/>
      <c r="F238" s="267"/>
      <c r="G238" s="267"/>
      <c r="H238" s="267"/>
      <c r="I238" s="267"/>
      <c r="J238" s="267"/>
      <c r="K238" s="267"/>
      <c r="L238" s="268"/>
    </row>
    <row r="239" spans="1:12" ht="15">
      <c r="A239" s="10" t="s">
        <v>141</v>
      </c>
      <c r="B239" s="11"/>
      <c r="C239" s="266" t="s">
        <v>142</v>
      </c>
      <c r="D239" s="267"/>
      <c r="E239" s="267"/>
      <c r="F239" s="267"/>
      <c r="G239" s="267"/>
      <c r="H239" s="267"/>
      <c r="I239" s="267"/>
      <c r="J239" s="267"/>
      <c r="K239" s="267"/>
      <c r="L239" s="268"/>
    </row>
    <row r="240" spans="1:12" ht="15">
      <c r="A240" s="10" t="s">
        <v>68</v>
      </c>
      <c r="B240" s="11"/>
      <c r="C240" s="266" t="s">
        <v>258</v>
      </c>
      <c r="D240" s="267"/>
      <c r="E240" s="267"/>
      <c r="F240" s="267"/>
      <c r="G240" s="267"/>
      <c r="H240" s="267"/>
      <c r="I240" s="289"/>
      <c r="J240" s="289"/>
      <c r="K240" s="289"/>
      <c r="L240" s="290"/>
    </row>
    <row r="241" spans="1:12" ht="12.75">
      <c r="A241" s="226" t="s">
        <v>116</v>
      </c>
      <c r="B241" s="65" t="s">
        <v>253</v>
      </c>
      <c r="C241" s="66" t="s">
        <v>60</v>
      </c>
      <c r="D241" s="269" t="s">
        <v>237</v>
      </c>
      <c r="E241" s="270"/>
      <c r="F241" s="271" t="s">
        <v>190</v>
      </c>
      <c r="G241" s="272"/>
      <c r="H241" s="271" t="s">
        <v>191</v>
      </c>
      <c r="I241" s="272"/>
      <c r="J241" s="269" t="s">
        <v>238</v>
      </c>
      <c r="K241" s="273"/>
      <c r="L241" s="270"/>
    </row>
    <row r="242" spans="1:12" ht="12.75">
      <c r="A242" s="68" t="s">
        <v>119</v>
      </c>
      <c r="B242" s="67" t="s">
        <v>254</v>
      </c>
      <c r="C242" s="68" t="s">
        <v>46</v>
      </c>
      <c r="D242" s="274" t="s">
        <v>239</v>
      </c>
      <c r="E242" s="275"/>
      <c r="F242" s="70"/>
      <c r="G242" s="72"/>
      <c r="H242" s="276" t="s">
        <v>193</v>
      </c>
      <c r="I242" s="277"/>
      <c r="J242" s="274" t="s">
        <v>240</v>
      </c>
      <c r="K242" s="278"/>
      <c r="L242" s="275"/>
    </row>
    <row r="243" spans="1:12" ht="12.75">
      <c r="A243" s="68"/>
      <c r="B243" s="67" t="s">
        <v>255</v>
      </c>
      <c r="C243" s="68" t="s">
        <v>6</v>
      </c>
      <c r="D243" s="274" t="s">
        <v>241</v>
      </c>
      <c r="E243" s="275"/>
      <c r="F243" s="68" t="s">
        <v>5</v>
      </c>
      <c r="G243" s="68" t="s">
        <v>195</v>
      </c>
      <c r="H243" s="66" t="s">
        <v>5</v>
      </c>
      <c r="I243" s="69" t="s">
        <v>242</v>
      </c>
      <c r="J243" s="274" t="s">
        <v>243</v>
      </c>
      <c r="K243" s="278"/>
      <c r="L243" s="275"/>
    </row>
    <row r="244" spans="1:12" ht="12.75">
      <c r="A244" s="68"/>
      <c r="B244" s="67" t="s">
        <v>256</v>
      </c>
      <c r="C244" s="68"/>
      <c r="D244" s="274" t="s">
        <v>244</v>
      </c>
      <c r="E244" s="275"/>
      <c r="F244" s="68" t="s">
        <v>199</v>
      </c>
      <c r="G244" s="68" t="s">
        <v>200</v>
      </c>
      <c r="H244" s="68" t="s">
        <v>201</v>
      </c>
      <c r="I244" s="69" t="s">
        <v>207</v>
      </c>
      <c r="J244" s="274" t="s">
        <v>245</v>
      </c>
      <c r="K244" s="278"/>
      <c r="L244" s="275"/>
    </row>
    <row r="245" spans="1:12" ht="12.75">
      <c r="A245" s="68"/>
      <c r="B245" s="67"/>
      <c r="C245" s="68"/>
      <c r="D245" s="274" t="s">
        <v>246</v>
      </c>
      <c r="E245" s="275"/>
      <c r="F245" s="68" t="s">
        <v>204</v>
      </c>
      <c r="G245" s="68" t="s">
        <v>207</v>
      </c>
      <c r="H245" s="68" t="s">
        <v>193</v>
      </c>
      <c r="I245" s="69" t="s">
        <v>201</v>
      </c>
      <c r="J245" s="274" t="s">
        <v>247</v>
      </c>
      <c r="K245" s="278"/>
      <c r="L245" s="275"/>
    </row>
    <row r="246" spans="1:12" ht="12.75">
      <c r="A246" s="68"/>
      <c r="B246" s="67"/>
      <c r="C246" s="68"/>
      <c r="D246" s="274" t="s">
        <v>248</v>
      </c>
      <c r="E246" s="275"/>
      <c r="F246" s="68"/>
      <c r="G246" s="68" t="s">
        <v>210</v>
      </c>
      <c r="H246" s="68" t="s">
        <v>204</v>
      </c>
      <c r="I246" s="69" t="s">
        <v>193</v>
      </c>
      <c r="J246" s="274" t="s">
        <v>220</v>
      </c>
      <c r="K246" s="278"/>
      <c r="L246" s="275"/>
    </row>
    <row r="247" spans="1:12" ht="12.75">
      <c r="A247" s="68"/>
      <c r="B247" s="67"/>
      <c r="C247" s="68"/>
      <c r="D247" s="274"/>
      <c r="E247" s="275"/>
      <c r="F247" s="68"/>
      <c r="G247" s="68" t="s">
        <v>213</v>
      </c>
      <c r="H247" s="68"/>
      <c r="I247" s="69" t="s">
        <v>213</v>
      </c>
      <c r="J247" s="274"/>
      <c r="K247" s="278"/>
      <c r="L247" s="275"/>
    </row>
    <row r="248" spans="1:12" ht="12.75">
      <c r="A248" s="71"/>
      <c r="B248" s="70"/>
      <c r="C248" s="71"/>
      <c r="D248" s="276"/>
      <c r="E248" s="277"/>
      <c r="F248" s="68"/>
      <c r="G248" s="68" t="s">
        <v>216</v>
      </c>
      <c r="H248" s="68"/>
      <c r="I248" s="197" t="s">
        <v>216</v>
      </c>
      <c r="J248" s="276"/>
      <c r="K248" s="313"/>
      <c r="L248" s="277"/>
    </row>
    <row r="249" spans="1:12" ht="12.75">
      <c r="A249" s="219">
        <v>1</v>
      </c>
      <c r="B249" s="83" t="s">
        <v>150</v>
      </c>
      <c r="C249" s="85">
        <v>5495459</v>
      </c>
      <c r="D249" s="220">
        <f>C249*100/109455735</f>
        <v>5.020713624553341</v>
      </c>
      <c r="E249" s="221"/>
      <c r="F249" s="85">
        <v>0</v>
      </c>
      <c r="G249" s="220">
        <v>0</v>
      </c>
      <c r="H249" s="85">
        <v>0</v>
      </c>
      <c r="I249" s="220">
        <v>0</v>
      </c>
      <c r="J249" s="83"/>
      <c r="K249" s="84">
        <f>C249*100/109455735</f>
        <v>5.020713624553341</v>
      </c>
      <c r="L249" s="222"/>
    </row>
    <row r="253" spans="1:12" ht="12.75">
      <c r="A253" s="117"/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</row>
    <row r="254" spans="1:12" ht="15">
      <c r="A254" s="281" t="s">
        <v>63</v>
      </c>
      <c r="B254" s="281"/>
      <c r="C254" s="281"/>
      <c r="D254" s="281"/>
      <c r="E254" s="281"/>
      <c r="F254" s="281"/>
      <c r="G254" s="281"/>
      <c r="H254" s="281"/>
      <c r="I254" s="281"/>
      <c r="J254" s="281"/>
      <c r="K254" s="281"/>
      <c r="L254" s="281"/>
    </row>
    <row r="255" spans="1:12" ht="14.25">
      <c r="A255" s="109"/>
      <c r="B255" s="109"/>
      <c r="C255" s="109"/>
      <c r="D255" s="109"/>
      <c r="E255" s="109"/>
      <c r="F255" s="109"/>
      <c r="G255" s="109"/>
      <c r="H255" s="109"/>
      <c r="I255" s="109"/>
      <c r="J255" s="170"/>
      <c r="K255" s="170"/>
      <c r="L255" s="170"/>
    </row>
    <row r="256" spans="1:12" ht="15">
      <c r="A256" s="320" t="s">
        <v>120</v>
      </c>
      <c r="B256" s="320"/>
      <c r="C256" s="320"/>
      <c r="D256" s="320"/>
      <c r="E256" s="320"/>
      <c r="F256" s="320"/>
      <c r="G256" s="320"/>
      <c r="H256" s="320"/>
      <c r="I256" s="320"/>
      <c r="J256" s="320"/>
      <c r="K256" s="320"/>
      <c r="L256" s="320"/>
    </row>
    <row r="258" spans="1:12" ht="15">
      <c r="A258" s="10" t="s">
        <v>65</v>
      </c>
      <c r="B258" s="11"/>
      <c r="C258" s="266" t="s">
        <v>66</v>
      </c>
      <c r="D258" s="267"/>
      <c r="E258" s="267"/>
      <c r="F258" s="267"/>
      <c r="G258" s="267"/>
      <c r="H258" s="267"/>
      <c r="I258" s="267"/>
      <c r="J258" s="267"/>
      <c r="K258" s="267"/>
      <c r="L258" s="268"/>
    </row>
    <row r="259" spans="1:12" ht="15">
      <c r="A259" s="10" t="s">
        <v>67</v>
      </c>
      <c r="B259" s="11"/>
      <c r="C259" s="266" t="s">
        <v>140</v>
      </c>
      <c r="D259" s="267"/>
      <c r="E259" s="267"/>
      <c r="F259" s="267"/>
      <c r="G259" s="267"/>
      <c r="H259" s="267"/>
      <c r="I259" s="267"/>
      <c r="J259" s="267"/>
      <c r="K259" s="267"/>
      <c r="L259" s="268"/>
    </row>
    <row r="260" spans="1:12" ht="15">
      <c r="A260" s="10" t="s">
        <v>141</v>
      </c>
      <c r="B260" s="11"/>
      <c r="C260" s="266" t="s">
        <v>142</v>
      </c>
      <c r="D260" s="267"/>
      <c r="E260" s="267"/>
      <c r="F260" s="267"/>
      <c r="G260" s="267"/>
      <c r="H260" s="267"/>
      <c r="I260" s="267"/>
      <c r="J260" s="267"/>
      <c r="K260" s="267"/>
      <c r="L260" s="268"/>
    </row>
    <row r="261" spans="1:12" ht="15">
      <c r="A261" s="10" t="s">
        <v>68</v>
      </c>
      <c r="B261" s="11"/>
      <c r="C261" s="266" t="s">
        <v>258</v>
      </c>
      <c r="D261" s="267"/>
      <c r="E261" s="267"/>
      <c r="F261" s="267"/>
      <c r="G261" s="267"/>
      <c r="H261" s="267"/>
      <c r="I261" s="289"/>
      <c r="J261" s="289"/>
      <c r="K261" s="289"/>
      <c r="L261" s="290"/>
    </row>
    <row r="262" spans="1:12" ht="12.75">
      <c r="A262" s="166"/>
      <c r="B262" s="227"/>
      <c r="C262" s="227"/>
      <c r="D262" s="227"/>
      <c r="E262" s="227"/>
      <c r="F262" s="227"/>
      <c r="G262" s="227"/>
      <c r="H262" s="227"/>
      <c r="I262" s="227"/>
      <c r="J262" s="227"/>
      <c r="K262" s="227"/>
      <c r="L262" s="228"/>
    </row>
    <row r="263" spans="1:12" ht="12.75">
      <c r="A263" s="119" t="s">
        <v>35</v>
      </c>
      <c r="B263" s="14" t="s">
        <v>36</v>
      </c>
      <c r="C263" s="260" t="s">
        <v>121</v>
      </c>
      <c r="D263" s="261"/>
      <c r="E263" s="262"/>
      <c r="F263" s="15"/>
      <c r="G263" s="13" t="s">
        <v>5</v>
      </c>
      <c r="H263" s="260" t="s">
        <v>122</v>
      </c>
      <c r="I263" s="261"/>
      <c r="J263" s="261"/>
      <c r="K263" s="261"/>
      <c r="L263" s="262"/>
    </row>
    <row r="264" spans="1:12" ht="12.75">
      <c r="A264" s="120"/>
      <c r="B264" s="121"/>
      <c r="C264" s="263" t="s">
        <v>123</v>
      </c>
      <c r="D264" s="265"/>
      <c r="E264" s="264"/>
      <c r="F264" s="19"/>
      <c r="G264" s="17" t="s">
        <v>40</v>
      </c>
      <c r="H264" s="263" t="s">
        <v>124</v>
      </c>
      <c r="I264" s="265"/>
      <c r="J264" s="265"/>
      <c r="K264" s="265"/>
      <c r="L264" s="264"/>
    </row>
    <row r="265" spans="1:12" ht="12.75">
      <c r="A265" s="120"/>
      <c r="B265" s="121"/>
      <c r="C265" s="122"/>
      <c r="D265" s="121"/>
      <c r="E265" s="123"/>
      <c r="F265" s="123"/>
      <c r="G265" s="17" t="s">
        <v>41</v>
      </c>
      <c r="H265" s="263" t="s">
        <v>151</v>
      </c>
      <c r="I265" s="265"/>
      <c r="J265" s="265"/>
      <c r="K265" s="265"/>
      <c r="L265" s="264"/>
    </row>
    <row r="266" spans="1:12" ht="12.75">
      <c r="A266" s="46"/>
      <c r="B266" s="124"/>
      <c r="C266" s="125"/>
      <c r="D266" s="124"/>
      <c r="E266" s="126"/>
      <c r="F266" s="126"/>
      <c r="G266" s="46"/>
      <c r="H266" s="291" t="s">
        <v>37</v>
      </c>
      <c r="I266" s="292"/>
      <c r="J266" s="292"/>
      <c r="K266" s="292"/>
      <c r="L266" s="293"/>
    </row>
    <row r="267" spans="1:12" ht="12.75">
      <c r="A267" s="229"/>
      <c r="B267" s="41"/>
      <c r="C267" s="229"/>
      <c r="D267" s="230"/>
      <c r="E267" s="53"/>
      <c r="F267" s="53"/>
      <c r="G267" s="41"/>
      <c r="H267" s="230"/>
      <c r="I267" s="230"/>
      <c r="J267" s="230"/>
      <c r="K267" s="230"/>
      <c r="L267" s="53"/>
    </row>
    <row r="268" spans="1:12" ht="14.25">
      <c r="A268" s="127"/>
      <c r="B268" s="128"/>
      <c r="C268" s="129"/>
      <c r="D268" s="130"/>
      <c r="E268" s="131"/>
      <c r="F268" s="131"/>
      <c r="G268" s="128"/>
      <c r="H268" s="132"/>
      <c r="I268" s="132"/>
      <c r="J268" s="231"/>
      <c r="K268" s="231"/>
      <c r="L268" s="131"/>
    </row>
    <row r="269" spans="1:12" ht="14.25">
      <c r="A269" s="127"/>
      <c r="B269" s="133" t="s">
        <v>42</v>
      </c>
      <c r="C269" s="127"/>
      <c r="D269" s="130" t="s">
        <v>42</v>
      </c>
      <c r="E269" s="134"/>
      <c r="F269" s="134"/>
      <c r="G269" s="133" t="s">
        <v>184</v>
      </c>
      <c r="H269" s="130"/>
      <c r="I269" s="130"/>
      <c r="J269" s="232" t="s">
        <v>184</v>
      </c>
      <c r="K269" s="232"/>
      <c r="L269" s="131"/>
    </row>
    <row r="270" spans="1:12" ht="15">
      <c r="A270" s="129"/>
      <c r="B270" s="17"/>
      <c r="C270" s="127"/>
      <c r="D270" s="130"/>
      <c r="E270" s="134"/>
      <c r="F270" s="134"/>
      <c r="G270" s="135"/>
      <c r="H270" s="136"/>
      <c r="I270" s="136"/>
      <c r="J270" s="137"/>
      <c r="K270" s="137"/>
      <c r="L270" s="131"/>
    </row>
    <row r="271" spans="1:12" ht="12.75">
      <c r="A271" s="213"/>
      <c r="B271" s="45"/>
      <c r="C271" s="213"/>
      <c r="D271" s="214"/>
      <c r="E271" s="56"/>
      <c r="F271" s="56"/>
      <c r="G271" s="45"/>
      <c r="H271" s="214"/>
      <c r="I271" s="214"/>
      <c r="J271" s="214"/>
      <c r="K271" s="214"/>
      <c r="L271" s="56"/>
    </row>
    <row r="272" spans="1:12" ht="12.75">
      <c r="A272" s="233"/>
      <c r="B272" s="171"/>
      <c r="C272" s="171"/>
      <c r="D272" s="171"/>
      <c r="E272" s="171"/>
      <c r="F272" s="171"/>
      <c r="G272" s="171"/>
      <c r="H272" s="171"/>
      <c r="I272" s="171"/>
      <c r="J272" s="171"/>
      <c r="K272" s="171"/>
      <c r="L272" s="55"/>
    </row>
    <row r="273" spans="1:12" ht="15">
      <c r="A273" s="321" t="s">
        <v>125</v>
      </c>
      <c r="B273" s="279"/>
      <c r="C273" s="279"/>
      <c r="D273" s="279"/>
      <c r="E273" s="279"/>
      <c r="F273" s="279"/>
      <c r="G273" s="279"/>
      <c r="H273" s="279"/>
      <c r="I273" s="279"/>
      <c r="J273" s="279"/>
      <c r="K273" s="279"/>
      <c r="L273" s="322"/>
    </row>
    <row r="274" spans="1:12" ht="14.25">
      <c r="A274" s="323"/>
      <c r="B274" s="324"/>
      <c r="C274" s="324"/>
      <c r="D274" s="324"/>
      <c r="E274" s="324"/>
      <c r="F274" s="324"/>
      <c r="G274" s="324"/>
      <c r="H274" s="324"/>
      <c r="I274" s="324"/>
      <c r="J274" s="324"/>
      <c r="K274" s="324"/>
      <c r="L274" s="325"/>
    </row>
    <row r="275" spans="1:12" ht="12.75">
      <c r="A275" s="12" t="s">
        <v>152</v>
      </c>
      <c r="B275" s="13" t="s">
        <v>126</v>
      </c>
      <c r="C275" s="260" t="s">
        <v>1</v>
      </c>
      <c r="D275" s="262"/>
      <c r="E275" s="260" t="s">
        <v>1</v>
      </c>
      <c r="F275" s="261"/>
      <c r="G275" s="262"/>
      <c r="H275" s="260" t="s">
        <v>127</v>
      </c>
      <c r="I275" s="261"/>
      <c r="J275" s="261"/>
      <c r="K275" s="261"/>
      <c r="L275" s="262"/>
    </row>
    <row r="276" spans="1:12" ht="12.75">
      <c r="A276" s="16" t="s">
        <v>119</v>
      </c>
      <c r="B276" s="17" t="s">
        <v>43</v>
      </c>
      <c r="C276" s="263" t="s">
        <v>44</v>
      </c>
      <c r="D276" s="264"/>
      <c r="E276" s="263" t="s">
        <v>128</v>
      </c>
      <c r="F276" s="265"/>
      <c r="G276" s="264"/>
      <c r="H276" s="263" t="s">
        <v>129</v>
      </c>
      <c r="I276" s="265"/>
      <c r="J276" s="265"/>
      <c r="K276" s="265"/>
      <c r="L276" s="264"/>
    </row>
    <row r="277" spans="1:12" ht="12.75">
      <c r="A277" s="122"/>
      <c r="B277" s="120"/>
      <c r="C277" s="263" t="s">
        <v>45</v>
      </c>
      <c r="D277" s="264"/>
      <c r="E277" s="263" t="s">
        <v>130</v>
      </c>
      <c r="F277" s="265"/>
      <c r="G277" s="264"/>
      <c r="H277" s="263" t="s">
        <v>131</v>
      </c>
      <c r="I277" s="265"/>
      <c r="J277" s="265"/>
      <c r="K277" s="265"/>
      <c r="L277" s="264"/>
    </row>
    <row r="278" spans="1:12" ht="12.75">
      <c r="A278" s="125"/>
      <c r="B278" s="46"/>
      <c r="C278" s="291"/>
      <c r="D278" s="293"/>
      <c r="E278" s="291"/>
      <c r="F278" s="292"/>
      <c r="G278" s="293"/>
      <c r="H278" s="291" t="s">
        <v>132</v>
      </c>
      <c r="I278" s="292"/>
      <c r="J278" s="292"/>
      <c r="K278" s="292"/>
      <c r="L278" s="293"/>
    </row>
    <row r="279" spans="1:12" ht="12.75">
      <c r="A279" s="229"/>
      <c r="B279" s="41"/>
      <c r="C279" s="284"/>
      <c r="D279" s="285"/>
      <c r="E279" s="284"/>
      <c r="F279" s="326"/>
      <c r="G279" s="285"/>
      <c r="H279" s="284"/>
      <c r="I279" s="326"/>
      <c r="J279" s="326"/>
      <c r="K279" s="326"/>
      <c r="L279" s="285"/>
    </row>
    <row r="280" spans="1:12" ht="12.75">
      <c r="A280" s="139"/>
      <c r="B280" s="138" t="s">
        <v>42</v>
      </c>
      <c r="C280" s="310" t="s">
        <v>42</v>
      </c>
      <c r="D280" s="311"/>
      <c r="E280" s="310" t="s">
        <v>42</v>
      </c>
      <c r="F280" s="327"/>
      <c r="G280" s="311"/>
      <c r="H280" s="310" t="s">
        <v>42</v>
      </c>
      <c r="I280" s="327"/>
      <c r="J280" s="327"/>
      <c r="K280" s="327"/>
      <c r="L280" s="311"/>
    </row>
    <row r="281" spans="1:12" ht="12.75">
      <c r="A281" s="157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58"/>
    </row>
    <row r="282" spans="1:12" ht="12.75">
      <c r="A282" s="213"/>
      <c r="B282" s="214"/>
      <c r="C282" s="214"/>
      <c r="D282" s="214"/>
      <c r="E282" s="214"/>
      <c r="F282" s="214"/>
      <c r="G282" s="214"/>
      <c r="H282" s="214"/>
      <c r="I282" s="214"/>
      <c r="J282" s="214"/>
      <c r="K282" s="214"/>
      <c r="L282" s="56"/>
    </row>
    <row r="283" spans="1:12" ht="15">
      <c r="A283" s="328" t="s">
        <v>133</v>
      </c>
      <c r="B283" s="289"/>
      <c r="C283" s="289"/>
      <c r="D283" s="289"/>
      <c r="E283" s="289"/>
      <c r="F283" s="289"/>
      <c r="G283" s="289"/>
      <c r="H283" s="289"/>
      <c r="I283" s="289"/>
      <c r="J283" s="289"/>
      <c r="K283" s="289"/>
      <c r="L283" s="290"/>
    </row>
    <row r="284" spans="1:12" ht="15">
      <c r="A284" s="321" t="s">
        <v>153</v>
      </c>
      <c r="B284" s="279"/>
      <c r="C284" s="279"/>
      <c r="D284" s="279"/>
      <c r="E284" s="279"/>
      <c r="F284" s="279"/>
      <c r="G284" s="279"/>
      <c r="H284" s="279"/>
      <c r="I284" s="279"/>
      <c r="J284" s="279"/>
      <c r="K284" s="279"/>
      <c r="L284" s="322"/>
    </row>
    <row r="285" spans="1:12" ht="14.25">
      <c r="A285" s="323"/>
      <c r="B285" s="324"/>
      <c r="C285" s="324"/>
      <c r="D285" s="324"/>
      <c r="E285" s="324"/>
      <c r="F285" s="324"/>
      <c r="G285" s="324"/>
      <c r="H285" s="324"/>
      <c r="I285" s="324"/>
      <c r="J285" s="324"/>
      <c r="K285" s="324"/>
      <c r="L285" s="325"/>
    </row>
    <row r="286" spans="1:12" ht="12.75">
      <c r="A286" s="12" t="s">
        <v>152</v>
      </c>
      <c r="B286" s="13" t="s">
        <v>154</v>
      </c>
      <c r="C286" s="260" t="s">
        <v>155</v>
      </c>
      <c r="D286" s="262"/>
      <c r="E286" s="260" t="s">
        <v>1</v>
      </c>
      <c r="F286" s="261"/>
      <c r="G286" s="262"/>
      <c r="H286" s="260" t="s">
        <v>127</v>
      </c>
      <c r="I286" s="261"/>
      <c r="J286" s="261"/>
      <c r="K286" s="261"/>
      <c r="L286" s="262"/>
    </row>
    <row r="287" spans="1:12" ht="12.75">
      <c r="A287" s="16" t="s">
        <v>119</v>
      </c>
      <c r="B287" s="17" t="s">
        <v>156</v>
      </c>
      <c r="C287" s="263" t="s">
        <v>257</v>
      </c>
      <c r="D287" s="264"/>
      <c r="E287" s="263" t="s">
        <v>128</v>
      </c>
      <c r="F287" s="265"/>
      <c r="G287" s="264"/>
      <c r="H287" s="263" t="s">
        <v>129</v>
      </c>
      <c r="I287" s="265"/>
      <c r="J287" s="265"/>
      <c r="K287" s="265"/>
      <c r="L287" s="264"/>
    </row>
    <row r="288" spans="1:12" ht="12.75">
      <c r="A288" s="16"/>
      <c r="B288" s="120"/>
      <c r="C288" s="263" t="s">
        <v>263</v>
      </c>
      <c r="D288" s="264"/>
      <c r="E288" s="263" t="s">
        <v>130</v>
      </c>
      <c r="F288" s="265"/>
      <c r="G288" s="264"/>
      <c r="H288" s="263" t="s">
        <v>131</v>
      </c>
      <c r="I288" s="265"/>
      <c r="J288" s="265"/>
      <c r="K288" s="265"/>
      <c r="L288" s="264"/>
    </row>
    <row r="289" spans="1:12" ht="12.75">
      <c r="A289" s="20"/>
      <c r="B289" s="46"/>
      <c r="C289" s="291"/>
      <c r="D289" s="293"/>
      <c r="E289" s="291"/>
      <c r="F289" s="292"/>
      <c r="G289" s="293"/>
      <c r="H289" s="291" t="s">
        <v>132</v>
      </c>
      <c r="I289" s="292"/>
      <c r="J289" s="292"/>
      <c r="K289" s="292"/>
      <c r="L289" s="293"/>
    </row>
    <row r="290" spans="1:12" ht="12.75">
      <c r="A290" s="229"/>
      <c r="B290" s="41"/>
      <c r="C290" s="284"/>
      <c r="D290" s="285"/>
      <c r="E290" s="284"/>
      <c r="F290" s="326"/>
      <c r="G290" s="285"/>
      <c r="H290" s="284"/>
      <c r="I290" s="326"/>
      <c r="J290" s="326"/>
      <c r="K290" s="326"/>
      <c r="L290" s="285"/>
    </row>
    <row r="291" spans="1:12" ht="12.75">
      <c r="A291" s="139" t="s">
        <v>42</v>
      </c>
      <c r="B291" s="138" t="s">
        <v>42</v>
      </c>
      <c r="C291" s="310" t="s">
        <v>42</v>
      </c>
      <c r="D291" s="311"/>
      <c r="E291" s="310" t="s">
        <v>42</v>
      </c>
      <c r="F291" s="327"/>
      <c r="G291" s="311"/>
      <c r="H291" s="310" t="s">
        <v>42</v>
      </c>
      <c r="I291" s="327"/>
      <c r="J291" s="327"/>
      <c r="K291" s="327"/>
      <c r="L291" s="311"/>
    </row>
    <row r="292" spans="1:12" ht="12.75">
      <c r="A292" s="171"/>
      <c r="B292" s="171"/>
      <c r="C292" s="171"/>
      <c r="D292" s="171"/>
      <c r="E292" s="171"/>
      <c r="F292" s="171"/>
      <c r="G292" s="171"/>
      <c r="H292" s="171"/>
      <c r="I292" s="171"/>
      <c r="J292" s="171"/>
      <c r="K292" s="171"/>
      <c r="L292" s="171"/>
    </row>
  </sheetData>
  <sheetProtection/>
  <mergeCells count="235">
    <mergeCell ref="C291:D291"/>
    <mergeCell ref="E291:G291"/>
    <mergeCell ref="H291:L291"/>
    <mergeCell ref="C289:D289"/>
    <mergeCell ref="E289:G289"/>
    <mergeCell ref="H289:L289"/>
    <mergeCell ref="C290:D290"/>
    <mergeCell ref="E290:G290"/>
    <mergeCell ref="H290:L290"/>
    <mergeCell ref="A283:L283"/>
    <mergeCell ref="A284:L284"/>
    <mergeCell ref="A285:L285"/>
    <mergeCell ref="C286:D286"/>
    <mergeCell ref="C279:D279"/>
    <mergeCell ref="E279:G279"/>
    <mergeCell ref="H279:L279"/>
    <mergeCell ref="C280:D280"/>
    <mergeCell ref="E280:G280"/>
    <mergeCell ref="H280:L280"/>
    <mergeCell ref="C278:D278"/>
    <mergeCell ref="E278:G278"/>
    <mergeCell ref="H278:L278"/>
    <mergeCell ref="A273:L273"/>
    <mergeCell ref="A274:L274"/>
    <mergeCell ref="C275:D275"/>
    <mergeCell ref="A254:L254"/>
    <mergeCell ref="A256:L256"/>
    <mergeCell ref="C258:L258"/>
    <mergeCell ref="C259:L259"/>
    <mergeCell ref="D247:E247"/>
    <mergeCell ref="J247:L247"/>
    <mergeCell ref="D248:E248"/>
    <mergeCell ref="J248:L248"/>
    <mergeCell ref="D245:E245"/>
    <mergeCell ref="J245:L245"/>
    <mergeCell ref="D246:E246"/>
    <mergeCell ref="J246:L246"/>
    <mergeCell ref="D244:E244"/>
    <mergeCell ref="J244:L244"/>
    <mergeCell ref="D243:E243"/>
    <mergeCell ref="J243:L243"/>
    <mergeCell ref="A235:L235"/>
    <mergeCell ref="C240:L240"/>
    <mergeCell ref="A232:L232"/>
    <mergeCell ref="A234:L234"/>
    <mergeCell ref="C237:L237"/>
    <mergeCell ref="C238:L238"/>
    <mergeCell ref="D215:E215"/>
    <mergeCell ref="J215:L215"/>
    <mergeCell ref="D216:E216"/>
    <mergeCell ref="J216:L216"/>
    <mergeCell ref="D213:E213"/>
    <mergeCell ref="J213:L213"/>
    <mergeCell ref="D214:E214"/>
    <mergeCell ref="J214:L214"/>
    <mergeCell ref="D211:E211"/>
    <mergeCell ref="J211:L211"/>
    <mergeCell ref="D212:E212"/>
    <mergeCell ref="J212:L212"/>
    <mergeCell ref="C207:L207"/>
    <mergeCell ref="C208:L208"/>
    <mergeCell ref="D210:E210"/>
    <mergeCell ref="H210:I210"/>
    <mergeCell ref="J210:L210"/>
    <mergeCell ref="C169:D169"/>
    <mergeCell ref="E169:G169"/>
    <mergeCell ref="A203:L203"/>
    <mergeCell ref="C206:L206"/>
    <mergeCell ref="C154:L154"/>
    <mergeCell ref="C155:L155"/>
    <mergeCell ref="C156:L156"/>
    <mergeCell ref="J158:K158"/>
    <mergeCell ref="F141:G141"/>
    <mergeCell ref="F142:G142"/>
    <mergeCell ref="F143:G143"/>
    <mergeCell ref="F144:G144"/>
    <mergeCell ref="F137:G137"/>
    <mergeCell ref="F138:G138"/>
    <mergeCell ref="F139:G139"/>
    <mergeCell ref="F140:G140"/>
    <mergeCell ref="F133:G133"/>
    <mergeCell ref="F134:G134"/>
    <mergeCell ref="F135:G135"/>
    <mergeCell ref="F136:G136"/>
    <mergeCell ref="F129:G129"/>
    <mergeCell ref="F130:G130"/>
    <mergeCell ref="F131:G131"/>
    <mergeCell ref="F132:G132"/>
    <mergeCell ref="F125:G125"/>
    <mergeCell ref="F126:G126"/>
    <mergeCell ref="F127:G127"/>
    <mergeCell ref="F128:G128"/>
    <mergeCell ref="F119:G119"/>
    <mergeCell ref="F122:G122"/>
    <mergeCell ref="F123:G123"/>
    <mergeCell ref="F124:G124"/>
    <mergeCell ref="F115:H115"/>
    <mergeCell ref="I115:L115"/>
    <mergeCell ref="F116:H116"/>
    <mergeCell ref="I116:L116"/>
    <mergeCell ref="F100:G100"/>
    <mergeCell ref="F101:G101"/>
    <mergeCell ref="A105:L105"/>
    <mergeCell ref="C110:L110"/>
    <mergeCell ref="F96:G96"/>
    <mergeCell ref="F97:G97"/>
    <mergeCell ref="F98:G98"/>
    <mergeCell ref="F99:G99"/>
    <mergeCell ref="F92:G92"/>
    <mergeCell ref="F93:G93"/>
    <mergeCell ref="F94:G94"/>
    <mergeCell ref="F95:G95"/>
    <mergeCell ref="F89:G89"/>
    <mergeCell ref="F90:G90"/>
    <mergeCell ref="F91:G91"/>
    <mergeCell ref="F87:G87"/>
    <mergeCell ref="I84:L84"/>
    <mergeCell ref="F85:H85"/>
    <mergeCell ref="I85:L85"/>
    <mergeCell ref="F88:G88"/>
    <mergeCell ref="F66:G66"/>
    <mergeCell ref="F69:G69"/>
    <mergeCell ref="C79:L79"/>
    <mergeCell ref="C80:L80"/>
    <mergeCell ref="F62:G62"/>
    <mergeCell ref="F63:G63"/>
    <mergeCell ref="F64:G64"/>
    <mergeCell ref="F65:G65"/>
    <mergeCell ref="F57:G57"/>
    <mergeCell ref="F58:G58"/>
    <mergeCell ref="F61:G61"/>
    <mergeCell ref="F60:G60"/>
    <mergeCell ref="F54:G54"/>
    <mergeCell ref="F50:G50"/>
    <mergeCell ref="F55:G55"/>
    <mergeCell ref="F56:G56"/>
    <mergeCell ref="F48:G48"/>
    <mergeCell ref="F51:G51"/>
    <mergeCell ref="F52:G52"/>
    <mergeCell ref="F53:G53"/>
    <mergeCell ref="F44:H44"/>
    <mergeCell ref="I44:L44"/>
    <mergeCell ref="F45:H45"/>
    <mergeCell ref="I45:L45"/>
    <mergeCell ref="C29:E29"/>
    <mergeCell ref="C30:E30"/>
    <mergeCell ref="B16:E16"/>
    <mergeCell ref="B17:B18"/>
    <mergeCell ref="C17:C18"/>
    <mergeCell ref="B22:E22"/>
    <mergeCell ref="B23:B24"/>
    <mergeCell ref="C23:C24"/>
    <mergeCell ref="F47:G47"/>
    <mergeCell ref="C5:E5"/>
    <mergeCell ref="C6:E6"/>
    <mergeCell ref="C7:E7"/>
    <mergeCell ref="C8:E8"/>
    <mergeCell ref="B9:E9"/>
    <mergeCell ref="B10:B12"/>
    <mergeCell ref="D10:D12"/>
    <mergeCell ref="B28:E28"/>
    <mergeCell ref="B29:B30"/>
    <mergeCell ref="A35:L35"/>
    <mergeCell ref="A37:L37"/>
    <mergeCell ref="C39:L39"/>
    <mergeCell ref="F43:H43"/>
    <mergeCell ref="I43:L43"/>
    <mergeCell ref="C40:L40"/>
    <mergeCell ref="C41:L41"/>
    <mergeCell ref="C42:L42"/>
    <mergeCell ref="F118:G118"/>
    <mergeCell ref="F121:G121"/>
    <mergeCell ref="F68:G68"/>
    <mergeCell ref="A74:L74"/>
    <mergeCell ref="A76:L76"/>
    <mergeCell ref="C78:L78"/>
    <mergeCell ref="F83:H83"/>
    <mergeCell ref="I83:L83"/>
    <mergeCell ref="C81:L81"/>
    <mergeCell ref="F84:H84"/>
    <mergeCell ref="A107:L107"/>
    <mergeCell ref="C109:L109"/>
    <mergeCell ref="F114:H114"/>
    <mergeCell ref="I114:L114"/>
    <mergeCell ref="C111:L111"/>
    <mergeCell ref="C112:L112"/>
    <mergeCell ref="H209:I209"/>
    <mergeCell ref="J209:L209"/>
    <mergeCell ref="A149:L149"/>
    <mergeCell ref="C153:L153"/>
    <mergeCell ref="C157:D157"/>
    <mergeCell ref="E157:G157"/>
    <mergeCell ref="H157:I157"/>
    <mergeCell ref="J157:K157"/>
    <mergeCell ref="A150:L150"/>
    <mergeCell ref="A151:L151"/>
    <mergeCell ref="D242:E242"/>
    <mergeCell ref="H242:I242"/>
    <mergeCell ref="J242:L242"/>
    <mergeCell ref="C168:D168"/>
    <mergeCell ref="E168:G168"/>
    <mergeCell ref="A200:L200"/>
    <mergeCell ref="A202:L202"/>
    <mergeCell ref="C205:L205"/>
    <mergeCell ref="D209:E209"/>
    <mergeCell ref="F209:G209"/>
    <mergeCell ref="C239:L239"/>
    <mergeCell ref="D241:E241"/>
    <mergeCell ref="F241:G241"/>
    <mergeCell ref="H241:I241"/>
    <mergeCell ref="J241:L241"/>
    <mergeCell ref="H277:L277"/>
    <mergeCell ref="C260:L260"/>
    <mergeCell ref="C263:E263"/>
    <mergeCell ref="H263:L263"/>
    <mergeCell ref="C264:E264"/>
    <mergeCell ref="H264:L264"/>
    <mergeCell ref="H265:L265"/>
    <mergeCell ref="C261:L261"/>
    <mergeCell ref="H266:L266"/>
    <mergeCell ref="C288:D288"/>
    <mergeCell ref="E288:G288"/>
    <mergeCell ref="H288:L288"/>
    <mergeCell ref="E275:G275"/>
    <mergeCell ref="H275:L275"/>
    <mergeCell ref="C276:D276"/>
    <mergeCell ref="E276:G276"/>
    <mergeCell ref="H276:L276"/>
    <mergeCell ref="C277:D277"/>
    <mergeCell ref="E277:G277"/>
    <mergeCell ref="E286:G286"/>
    <mergeCell ref="H286:L286"/>
    <mergeCell ref="C287:D287"/>
    <mergeCell ref="E287:G287"/>
    <mergeCell ref="H287:L28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7.00390625" style="0" customWidth="1"/>
    <col min="3" max="3" width="37.0039062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6.7109375" style="0" customWidth="1"/>
    <col min="3" max="3" width="36.421875" style="0" customWidth="1"/>
    <col min="4" max="4" width="9.57421875" style="0" customWidth="1"/>
    <col min="5" max="5" width="11.28125" style="0" customWidth="1"/>
    <col min="6" max="6" width="14.57421875" style="0" customWidth="1"/>
    <col min="7" max="7" width="12.57421875" style="0" customWidth="1"/>
    <col min="8" max="8" width="15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Debolina Palit</cp:lastModifiedBy>
  <dcterms:created xsi:type="dcterms:W3CDTF">2006-07-26T07:25:39Z</dcterms:created>
  <dcterms:modified xsi:type="dcterms:W3CDTF">2012-04-11T03:57:53Z</dcterms:modified>
  <cp:category/>
  <cp:version/>
  <cp:contentType/>
  <cp:contentStatus/>
</cp:coreProperties>
</file>